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00" sheetId="1" state="visible" r:id="rId3"/>
    <sheet name="Nom" sheetId="2" state="visible" r:id="rId4"/>
  </sheets>
  <externalReferences>
    <externalReference r:id="rId5"/>
    <externalReference r:id="rId6"/>
  </externalReferences>
  <definedNames>
    <definedName function="false" hidden="false" localSheetId="0" name="_xlnm.Print_Area" vbProcedure="false">'0200'!$A$3:$X$51</definedName>
    <definedName function="false" hidden="false" name="nom" vbProcedure="false">'[1]'!$C$1</definedName>
    <definedName function="false" hidden="false" localSheetId="0" name="nom" vbProcedure="false">'0200'!$C$1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<sst xmlns="http://schemas.openxmlformats.org/spreadsheetml/2006/main" count="54" uniqueCount="40">
  <si>
    <t xml:space="preserve">Daily Nom</t>
  </si>
  <si>
    <t xml:space="preserve">Texas Desk</t>
  </si>
  <si>
    <t xml:space="preserve">HL&amp;P Sales</t>
  </si>
  <si>
    <t xml:space="preserve">Actual Volumes (MMbtu)</t>
  </si>
  <si>
    <t xml:space="preserve">Transport and Spot/Baseload Sales</t>
  </si>
  <si>
    <t xml:space="preserve">Term Sale</t>
  </si>
  <si>
    <t xml:space="preserve">Greens</t>
  </si>
  <si>
    <t xml:space="preserve">Bertron</t>
  </si>
  <si>
    <t xml:space="preserve">Cedar Bayou</t>
  </si>
  <si>
    <t xml:space="preserve">Robinson</t>
  </si>
  <si>
    <t xml:space="preserve">Wharton</t>
  </si>
  <si>
    <t xml:space="preserve">SanJac</t>
  </si>
  <si>
    <t xml:space="preserve">Aggregate</t>
  </si>
  <si>
    <t xml:space="preserve">JC Energy</t>
  </si>
  <si>
    <t xml:space="preserve">Adonis</t>
  </si>
  <si>
    <t xml:space="preserve">CP&amp;L</t>
  </si>
  <si>
    <t xml:space="preserve">&gt;40,000</t>
  </si>
  <si>
    <t xml:space="preserve">Transport and Spot Confirms</t>
  </si>
  <si>
    <t xml:space="preserve">Sales Confirms</t>
  </si>
  <si>
    <t xml:space="preserve">Total</t>
  </si>
  <si>
    <t xml:space="preserve">Trans</t>
  </si>
  <si>
    <t xml:space="preserve">Nom</t>
  </si>
  <si>
    <t xml:space="preserve">To 40,000</t>
  </si>
  <si>
    <t xml:space="preserve">to 60,000</t>
  </si>
  <si>
    <t xml:space="preserve">Variance</t>
  </si>
  <si>
    <t xml:space="preserve">Difference</t>
  </si>
  <si>
    <t xml:space="preserve">Pricing</t>
  </si>
  <si>
    <t xml:space="preserve">Term Deal Info</t>
  </si>
  <si>
    <t xml:space="preserve">Spot Deal Info</t>
  </si>
  <si>
    <t xml:space="preserve">IF+.0475</t>
  </si>
  <si>
    <t xml:space="preserve">93072</t>
  </si>
  <si>
    <t xml:space="preserve">Excess up to 40,000</t>
  </si>
  <si>
    <t xml:space="preserve">GDH-.01</t>
  </si>
  <si>
    <t xml:space="preserve">GDH+.10</t>
  </si>
  <si>
    <t xml:space="preserve">Nom/day</t>
  </si>
  <si>
    <t xml:space="preserve">Less than Nom</t>
  </si>
  <si>
    <t xml:space="preserve">GD Mid-(IF+.1475)</t>
  </si>
  <si>
    <t xml:space="preserve">Transport</t>
  </si>
  <si>
    <t xml:space="preserve">Spot Sales</t>
  </si>
  <si>
    <t xml:space="preserve">CPL</t>
  </si>
</sst>
</file>

<file path=xl/styles.xml><?xml version="1.0" encoding="utf-8"?>
<styleSheet xmlns="http://schemas.openxmlformats.org/spreadsheetml/2006/main">
  <numFmts count="101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000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_(* #,##0_);_(* \(#,##0\);_(* \-??_);_(@_)"/>
    <numFmt numFmtId="263" formatCode="[$-409]mmm\-yy"/>
    <numFmt numFmtId="264" formatCode="@"/>
  </numFmts>
  <fonts count="7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sz val="10"/>
      <color rgb="FF3366FF"/>
      <name val="Arial"/>
      <family val="2"/>
    </font>
    <font>
      <sz val="10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3366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2" fontId="73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2" fontId="76" fillId="7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6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9" fillId="6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6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6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4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4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0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0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2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76" fillId="6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NEGS" xfId="0"/>
    <cellStyle name="Normal_pldt_4_NEGS_~0022862" xfId="0"/>
    <cellStyle name="Normal_pldt_4_NEGS_~0022862_dimon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NEGS" xfId="0"/>
    <cellStyle name="Normal_pldt_7" xfId="0"/>
    <cellStyle name="Normal_pldt_8" xfId="0"/>
    <cellStyle name="Normal_pldt_8_dimon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Aimee/CP&amp;Lken/9903c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Aimee/CP&amp;Lken/9908cp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0399"/>
      <sheetName val="Nom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0899"/>
      <sheetName val="Nom"/>
    </sheetNames>
    <sheetDataSet>
      <sheetData sheetId="0"/>
      <sheetData sheetId="1"/>
      <sheetData sheetId="2"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10.71"/>
    <col collapsed="false" customWidth="true" hidden="false" outlineLevel="0" max="3" min="3" style="0" width="11.56"/>
    <col collapsed="false" customWidth="true" hidden="false" outlineLevel="0" max="4" min="4" style="0" width="12.56"/>
    <col collapsed="false" customWidth="true" hidden="false" outlineLevel="0" max="5" min="5" style="0" width="10.71"/>
    <col collapsed="false" customWidth="true" hidden="false" outlineLevel="0" max="7" min="6" style="0" width="9.28"/>
    <col collapsed="false" customWidth="true" hidden="false" outlineLevel="0" max="8" min="8" style="0" width="12.85"/>
    <col collapsed="false" customWidth="true" hidden="false" outlineLevel="0" max="9" min="9" style="0" width="2.56"/>
    <col collapsed="false" customWidth="true" hidden="false" outlineLevel="0" max="10" min="10" style="0" width="11.13"/>
    <col collapsed="false" customWidth="true" hidden="false" outlineLevel="0" max="11" min="11" style="0" width="4.7"/>
    <col collapsed="false" customWidth="true" hidden="false" outlineLevel="0" max="13" min="12" style="0" width="12.7"/>
    <col collapsed="false" customWidth="true" hidden="false" outlineLevel="0" max="14" min="14" style="0" width="10.56"/>
    <col collapsed="false" customWidth="true" hidden="false" outlineLevel="0" max="15" min="15" style="0" width="9.7"/>
    <col collapsed="false" customWidth="true" hidden="false" outlineLevel="0" max="16" min="16" style="0" width="3.42"/>
    <col collapsed="false" customWidth="true" hidden="false" outlineLevel="0" max="17" min="17" style="0" width="11.28"/>
    <col collapsed="false" customWidth="true" hidden="false" outlineLevel="0" max="18" min="18" style="0" width="4.85"/>
    <col collapsed="false" customWidth="true" hidden="false" outlineLevel="0" max="19" min="19" style="0" width="12.14"/>
    <col collapsed="false" customWidth="true" hidden="false" outlineLevel="0" max="21" min="20" style="0" width="10.71"/>
    <col collapsed="false" customWidth="true" hidden="false" outlineLevel="0" max="22" min="22" style="0" width="13.41"/>
    <col collapsed="false" customWidth="true" hidden="false" outlineLevel="0" max="23" min="23" style="0" width="4.7"/>
    <col collapsed="false" customWidth="true" hidden="false" outlineLevel="0" max="24" min="24" style="1" width="12.56"/>
    <col collapsed="false" customWidth="true" hidden="false" outlineLevel="0" max="25" min="25" style="2" width="10.56"/>
    <col collapsed="false" customWidth="true" hidden="false" outlineLevel="0" max="27" min="27" style="0" width="10.71"/>
    <col collapsed="false" customWidth="true" hidden="false" outlineLevel="0" max="31" min="28" style="3" width="10.71"/>
    <col collapsed="false" customWidth="true" hidden="false" outlineLevel="0" max="35" min="34" style="3" width="9.99"/>
    <col collapsed="false" customWidth="true" hidden="false" outlineLevel="0" max="36" min="36" style="3" width="11.28"/>
    <col collapsed="false" customWidth="true" hidden="false" outlineLevel="0" max="38" min="37" style="3" width="9.99"/>
    <col collapsed="false" customWidth="true" hidden="false" outlineLevel="0" max="44" min="44" style="0" width="3.56"/>
    <col collapsed="false" customWidth="true" hidden="false" outlineLevel="0" max="45" min="45" style="3" width="8.41"/>
  </cols>
  <sheetData>
    <row r="1" customFormat="false" ht="15.75" hidden="false" customHeight="false" outlineLevel="0" collapsed="false">
      <c r="A1" s="4"/>
      <c r="B1" s="5" t="s">
        <v>0</v>
      </c>
      <c r="C1" s="6" t="n">
        <v>24516</v>
      </c>
    </row>
    <row r="3" customFormat="false" ht="15.75" hidden="false" customHeight="fals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9"/>
      <c r="AA3" s="7"/>
      <c r="AB3" s="10"/>
      <c r="AC3" s="10"/>
      <c r="AD3" s="10"/>
      <c r="AE3" s="10"/>
      <c r="AF3" s="7"/>
      <c r="AG3" s="7"/>
      <c r="AH3" s="10"/>
      <c r="AI3" s="10"/>
      <c r="AJ3" s="10"/>
      <c r="AK3" s="10"/>
      <c r="AL3" s="10"/>
      <c r="AM3" s="7"/>
      <c r="AN3" s="7"/>
      <c r="AO3" s="7"/>
      <c r="AP3" s="7"/>
      <c r="AQ3" s="7"/>
      <c r="AR3" s="7"/>
      <c r="AS3" s="10"/>
    </row>
    <row r="4" customFormat="false" ht="15.75" hidden="false" customHeight="fals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"/>
      <c r="Y4" s="9"/>
      <c r="Z4" s="7"/>
      <c r="AA4" s="7"/>
      <c r="AB4" s="10"/>
      <c r="AC4" s="10"/>
      <c r="AD4" s="10"/>
      <c r="AE4" s="10"/>
      <c r="AF4" s="7"/>
      <c r="AG4" s="7"/>
      <c r="AH4" s="10"/>
      <c r="AI4" s="10"/>
      <c r="AJ4" s="10"/>
      <c r="AK4" s="10"/>
      <c r="AL4" s="10"/>
      <c r="AM4" s="7"/>
      <c r="AN4" s="7"/>
      <c r="AO4" s="7"/>
      <c r="AP4" s="7"/>
      <c r="AQ4" s="7"/>
      <c r="AR4" s="7"/>
      <c r="AS4" s="10"/>
    </row>
    <row r="5" customFormat="false" ht="15.75" hidden="false" customHeight="false" outlineLevel="0" collapsed="false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"/>
      <c r="Y5" s="9"/>
      <c r="Z5" s="7"/>
      <c r="AA5" s="7"/>
      <c r="AB5" s="10"/>
      <c r="AC5" s="10"/>
      <c r="AD5" s="10"/>
      <c r="AE5" s="10"/>
      <c r="AF5" s="7"/>
      <c r="AG5" s="7"/>
      <c r="AH5" s="10"/>
      <c r="AI5" s="10"/>
      <c r="AJ5" s="10"/>
      <c r="AK5" s="10"/>
      <c r="AL5" s="10"/>
      <c r="AM5" s="7"/>
      <c r="AN5" s="7"/>
      <c r="AO5" s="7"/>
      <c r="AP5" s="7"/>
      <c r="AQ5" s="7"/>
      <c r="AR5" s="7"/>
      <c r="AS5" s="10"/>
    </row>
    <row r="6" customFormat="false" ht="15.75" hidden="false" customHeight="false" outlineLevel="0" collapsed="false">
      <c r="A6" s="11" t="n">
        <v>36586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/>
      <c r="Y6" s="9"/>
      <c r="Z6" s="7"/>
      <c r="AA6" s="7"/>
      <c r="AB6" s="10"/>
      <c r="AC6" s="10"/>
      <c r="AD6" s="10"/>
      <c r="AE6" s="10"/>
      <c r="AF6" s="7"/>
      <c r="AG6" s="7"/>
      <c r="AH6" s="10"/>
      <c r="AI6" s="10"/>
      <c r="AJ6" s="10"/>
      <c r="AK6" s="10"/>
      <c r="AL6" s="10"/>
      <c r="AM6" s="7"/>
      <c r="AN6" s="7"/>
      <c r="AO6" s="7"/>
      <c r="AP6" s="7"/>
      <c r="AQ6" s="7"/>
      <c r="AR6" s="7"/>
      <c r="AS6" s="10"/>
    </row>
    <row r="8" customFormat="false" ht="12.75" hidden="false" customHeight="false" outlineLevel="0" collapsed="false">
      <c r="W8" s="12"/>
    </row>
    <row r="9" customFormat="false" ht="12.75" hidden="false" customHeight="false" outlineLevel="0" collapsed="false">
      <c r="B9" s="13" t="s">
        <v>3</v>
      </c>
      <c r="C9" s="13"/>
      <c r="D9" s="13"/>
      <c r="E9" s="13"/>
      <c r="F9" s="13"/>
      <c r="G9" s="13"/>
      <c r="H9" s="13"/>
      <c r="I9" s="13"/>
      <c r="J9" s="13"/>
      <c r="L9" s="13" t="s">
        <v>4</v>
      </c>
      <c r="M9" s="13"/>
      <c r="N9" s="13"/>
      <c r="O9" s="13"/>
      <c r="P9" s="13"/>
      <c r="Q9" s="13"/>
      <c r="R9" s="14"/>
      <c r="S9" s="15" t="s">
        <v>5</v>
      </c>
      <c r="T9" s="15"/>
      <c r="U9" s="15"/>
      <c r="V9" s="15"/>
      <c r="W9" s="16"/>
    </row>
    <row r="10" customFormat="false" ht="12.75" hidden="false" customHeight="false" outlineLevel="0" collapsed="false">
      <c r="A10" s="17"/>
      <c r="B10" s="18" t="s">
        <v>6</v>
      </c>
      <c r="C10" s="18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/>
      <c r="J10" s="18"/>
      <c r="K10" s="17"/>
      <c r="L10" s="17"/>
      <c r="M10" s="18" t="s">
        <v>13</v>
      </c>
      <c r="N10" s="18" t="s">
        <v>14</v>
      </c>
      <c r="O10" s="18" t="s">
        <v>15</v>
      </c>
      <c r="P10" s="18"/>
      <c r="Q10" s="17"/>
      <c r="R10" s="18"/>
      <c r="S10" s="17"/>
      <c r="T10" s="17"/>
      <c r="U10" s="18" t="s">
        <v>16</v>
      </c>
      <c r="V10" s="17"/>
      <c r="W10" s="18"/>
      <c r="Z10" s="17"/>
      <c r="AA10" s="17"/>
      <c r="AB10" s="19" t="s">
        <v>17</v>
      </c>
      <c r="AC10" s="19"/>
      <c r="AD10" s="19"/>
      <c r="AE10" s="19"/>
      <c r="AF10" s="19"/>
      <c r="AH10" s="19" t="s">
        <v>18</v>
      </c>
      <c r="AI10" s="19"/>
      <c r="AJ10" s="19"/>
      <c r="AK10" s="19"/>
      <c r="AL10" s="19"/>
      <c r="AM10" s="17"/>
      <c r="AN10" s="17"/>
      <c r="AO10" s="17"/>
      <c r="AP10" s="17"/>
      <c r="AQ10" s="17"/>
      <c r="AR10" s="17"/>
      <c r="AS10" s="20"/>
    </row>
    <row r="11" customFormat="false" ht="12.75" hidden="false" customHeight="false" outlineLevel="0" collapsed="false">
      <c r="A11" s="21"/>
      <c r="B11" s="22" t="n">
        <v>1393</v>
      </c>
      <c r="C11" s="22" t="n">
        <v>1396</v>
      </c>
      <c r="D11" s="22" t="n">
        <v>1401</v>
      </c>
      <c r="E11" s="22" t="n">
        <v>1412</v>
      </c>
      <c r="F11" s="22" t="n">
        <v>1480</v>
      </c>
      <c r="G11" s="22" t="n">
        <v>1554</v>
      </c>
      <c r="H11" s="22" t="n">
        <v>7268</v>
      </c>
      <c r="I11" s="22"/>
      <c r="J11" s="23" t="s">
        <v>19</v>
      </c>
      <c r="K11" s="21"/>
      <c r="L11" s="22" t="s">
        <v>20</v>
      </c>
      <c r="M11" s="22" t="n">
        <v>7269</v>
      </c>
      <c r="N11" s="22" t="n">
        <v>7269</v>
      </c>
      <c r="O11" s="22" t="n">
        <v>7269</v>
      </c>
      <c r="P11" s="22"/>
      <c r="Q11" s="23" t="s">
        <v>19</v>
      </c>
      <c r="R11" s="22"/>
      <c r="S11" s="22" t="s">
        <v>21</v>
      </c>
      <c r="T11" s="22" t="s">
        <v>22</v>
      </c>
      <c r="U11" s="22" t="s">
        <v>23</v>
      </c>
      <c r="V11" s="22" t="s">
        <v>19</v>
      </c>
      <c r="W11" s="22"/>
      <c r="X11" s="23" t="s">
        <v>19</v>
      </c>
      <c r="Y11" s="24" t="s">
        <v>24</v>
      </c>
      <c r="Z11" s="21"/>
      <c r="AA11" s="25"/>
      <c r="AB11" s="25" t="n">
        <v>1007</v>
      </c>
      <c r="AC11" s="25" t="n">
        <v>1008</v>
      </c>
      <c r="AD11" s="25" t="n">
        <v>1009</v>
      </c>
      <c r="AE11" s="25" t="n">
        <v>1175</v>
      </c>
      <c r="AF11" s="25" t="n">
        <v>1358</v>
      </c>
      <c r="AG11" s="25"/>
      <c r="AH11" s="25" t="n">
        <v>1007</v>
      </c>
      <c r="AI11" s="25" t="n">
        <v>1008</v>
      </c>
      <c r="AJ11" s="25" t="n">
        <v>1009</v>
      </c>
      <c r="AK11" s="25" t="n">
        <v>1175</v>
      </c>
      <c r="AL11" s="25" t="n">
        <v>1358</v>
      </c>
      <c r="AM11" s="21"/>
      <c r="AN11" s="21" t="s">
        <v>25</v>
      </c>
      <c r="AO11" s="21"/>
      <c r="AP11" s="21"/>
      <c r="AQ11" s="21"/>
      <c r="AR11" s="21"/>
      <c r="AS11" s="26"/>
    </row>
    <row r="12" customFormat="false" ht="12.75" hidden="false" customHeight="false" outlineLevel="0" collapsed="false">
      <c r="A12" s="0" t="n">
        <v>1</v>
      </c>
      <c r="B12" s="3" t="n">
        <v>7454</v>
      </c>
      <c r="C12" s="3" t="n">
        <v>0</v>
      </c>
      <c r="D12" s="3" t="n">
        <v>1229</v>
      </c>
      <c r="E12" s="3" t="n">
        <v>0</v>
      </c>
      <c r="F12" s="3" t="n">
        <v>25516</v>
      </c>
      <c r="G12" s="3" t="n">
        <v>45341</v>
      </c>
      <c r="H12" s="3" t="n">
        <v>53798</v>
      </c>
      <c r="I12" s="3"/>
      <c r="J12" s="27" t="n">
        <f aca="false">SUM(B12:H12)</f>
        <v>133338</v>
      </c>
      <c r="K12" s="3"/>
      <c r="L12" s="28" t="n">
        <f aca="false">IF(J12=0,0,+[2]Nom!E8)</f>
        <v>0</v>
      </c>
      <c r="M12" s="3" t="n">
        <v>5000</v>
      </c>
      <c r="N12" s="3" t="n">
        <v>0</v>
      </c>
      <c r="O12" s="3" t="n">
        <v>10000</v>
      </c>
      <c r="P12" s="3"/>
      <c r="Q12" s="27" t="n">
        <f aca="false">SUM(L12:O12)</f>
        <v>15000</v>
      </c>
      <c r="R12" s="3"/>
      <c r="S12" s="3" t="n">
        <v>20000</v>
      </c>
      <c r="T12" s="3" t="n">
        <f aca="false">IF(J12-Q12&gt;nom,IF((+J12-Q12-S12)&gt;40000-nom,40000-nom,J12-Q12-S12),0)</f>
        <v>15484</v>
      </c>
      <c r="U12" s="3" t="n">
        <f aca="false">IF(J12-Q12&gt;40000,J12-Q12-S12-T12,0)</f>
        <v>82854</v>
      </c>
      <c r="V12" s="3" t="n">
        <f aca="false">+S12+T12+U12</f>
        <v>118338</v>
      </c>
      <c r="W12" s="3"/>
      <c r="X12" s="27" t="n">
        <f aca="false">SUM(Q12:U12)</f>
        <v>133338</v>
      </c>
      <c r="Y12" s="29" t="n">
        <f aca="false">+J12-X12</f>
        <v>0</v>
      </c>
      <c r="Z12" s="3"/>
      <c r="AA12" s="3"/>
      <c r="AF12" s="3"/>
      <c r="AG12" s="29" t="str">
        <f aca="false">IF(SUM(AB12:AF12)=Q12,"*","ERROR!")</f>
        <v>ERROR!</v>
      </c>
      <c r="AM12" s="2" t="str">
        <f aca="false">IF(SUM(AH12:AL12)=V12,"*","ERROR!")</f>
        <v>ERROR!</v>
      </c>
      <c r="AN12" s="0" t="n">
        <f aca="false">IF(AM12="ERROR!",SUM(AH12:AL12)-V12," ")</f>
        <v>-118338</v>
      </c>
      <c r="AT12" s="30"/>
    </row>
    <row r="13" customFormat="false" ht="12.75" hidden="false" customHeight="false" outlineLevel="0" collapsed="false">
      <c r="A13" s="0" t="n">
        <v>2</v>
      </c>
      <c r="B13" s="3" t="n">
        <v>7512</v>
      </c>
      <c r="C13" s="3" t="n">
        <v>21450</v>
      </c>
      <c r="D13" s="3" t="n">
        <v>5913</v>
      </c>
      <c r="E13" s="3" t="n">
        <v>0</v>
      </c>
      <c r="F13" s="3" t="n">
        <v>30053</v>
      </c>
      <c r="G13" s="3" t="n">
        <v>45320</v>
      </c>
      <c r="H13" s="3" t="n">
        <v>57471</v>
      </c>
      <c r="I13" s="3"/>
      <c r="J13" s="27" t="n">
        <f aca="false">SUM(B13:H13)</f>
        <v>167719</v>
      </c>
      <c r="K13" s="3"/>
      <c r="L13" s="28" t="n">
        <f aca="false">IF(J13=0,0,+[2]Nom!E9)</f>
        <v>0</v>
      </c>
      <c r="M13" s="3" t="n">
        <v>5000</v>
      </c>
      <c r="N13" s="3" t="n">
        <v>5000</v>
      </c>
      <c r="O13" s="3" t="n">
        <v>10000</v>
      </c>
      <c r="P13" s="3"/>
      <c r="Q13" s="27" t="n">
        <f aca="false">SUM(L13:O13)</f>
        <v>20000</v>
      </c>
      <c r="R13" s="3"/>
      <c r="S13" s="3" t="n">
        <f aca="false">S12</f>
        <v>20000</v>
      </c>
      <c r="T13" s="3" t="n">
        <f aca="false">IF(J13-Q13&gt;nom,IF((+J13-Q13-S13)&gt;40000-nom,40000-nom,J13-Q13-S13),0)</f>
        <v>15484</v>
      </c>
      <c r="U13" s="3" t="n">
        <f aca="false">IF(J13-Q13&gt;40000,J13-Q13-S13-T13,0)</f>
        <v>112235</v>
      </c>
      <c r="V13" s="3" t="n">
        <f aca="false">+S13+T13+U13</f>
        <v>147719</v>
      </c>
      <c r="W13" s="3"/>
      <c r="X13" s="27" t="n">
        <f aca="false">SUM(Q13:U13)</f>
        <v>167719</v>
      </c>
      <c r="Y13" s="29" t="n">
        <f aca="false">+J13-X13</f>
        <v>0</v>
      </c>
      <c r="Z13" s="3"/>
      <c r="AA13" s="3"/>
      <c r="AF13" s="30"/>
      <c r="AG13" s="29" t="str">
        <f aca="false">IF(SUM(AB13:AF13)=Q13,"*","ERROR!")</f>
        <v>ERROR!</v>
      </c>
      <c r="AM13" s="2" t="str">
        <f aca="false">IF(SUM(AH13:AL13)=V13,"*","ERROR!")</f>
        <v>ERROR!</v>
      </c>
      <c r="AN13" s="0" t="n">
        <f aca="false">IF(AM13="ERROR!",SUM(AH13:AL13)-V13," ")</f>
        <v>-147719</v>
      </c>
      <c r="AT13" s="30"/>
    </row>
    <row r="14" customFormat="false" ht="12.75" hidden="false" customHeight="false" outlineLevel="0" collapsed="false">
      <c r="A14" s="0" t="n">
        <v>3</v>
      </c>
      <c r="B14" s="3" t="n">
        <v>0</v>
      </c>
      <c r="C14" s="3" t="n">
        <v>9551</v>
      </c>
      <c r="D14" s="3" t="n">
        <v>20190</v>
      </c>
      <c r="E14" s="3" t="n">
        <v>0</v>
      </c>
      <c r="F14" s="3" t="n">
        <v>29124</v>
      </c>
      <c r="G14" s="3" t="n">
        <v>45313</v>
      </c>
      <c r="H14" s="3" t="n">
        <v>49060</v>
      </c>
      <c r="I14" s="3"/>
      <c r="J14" s="27" t="n">
        <f aca="false">SUM(B14:H14)</f>
        <v>153238</v>
      </c>
      <c r="K14" s="3"/>
      <c r="L14" s="28" t="n">
        <f aca="false">IF(J14=0,0,+[2]Nom!E10)</f>
        <v>0</v>
      </c>
      <c r="M14" s="3" t="n">
        <v>5000</v>
      </c>
      <c r="N14" s="3" t="n">
        <v>5000</v>
      </c>
      <c r="O14" s="3" t="n">
        <v>5000</v>
      </c>
      <c r="P14" s="3"/>
      <c r="Q14" s="27" t="n">
        <f aca="false">SUM(L14:O14)</f>
        <v>15000</v>
      </c>
      <c r="R14" s="3"/>
      <c r="S14" s="3" t="n">
        <f aca="false">S13</f>
        <v>20000</v>
      </c>
      <c r="T14" s="3" t="n">
        <f aca="false">IF(J14-Q14&gt;nom,IF((+J14-Q14-S14)&gt;40000-nom,40000-nom,J14-Q14-S14),0)</f>
        <v>15484</v>
      </c>
      <c r="U14" s="3" t="n">
        <f aca="false">IF(J14-Q14&gt;40000,J14-Q14-S14-T14,0)</f>
        <v>102754</v>
      </c>
      <c r="V14" s="3" t="n">
        <f aca="false">+S14+T14+U14</f>
        <v>138238</v>
      </c>
      <c r="W14" s="3"/>
      <c r="X14" s="27" t="n">
        <f aca="false">SUM(Q14:U14)</f>
        <v>153238</v>
      </c>
      <c r="Y14" s="29" t="n">
        <f aca="false">+J14-X14</f>
        <v>0</v>
      </c>
      <c r="Z14" s="3"/>
      <c r="AA14" s="3"/>
      <c r="AF14" s="30"/>
      <c r="AG14" s="29" t="str">
        <f aca="false">IF(SUM(AB14:AF14)=Q14,"*","ERROR!")</f>
        <v>ERROR!</v>
      </c>
      <c r="AM14" s="2" t="str">
        <f aca="false">IF(SUM(AH14:AL14)=V14,"*","ERROR!")</f>
        <v>ERROR!</v>
      </c>
      <c r="AN14" s="0" t="n">
        <f aca="false">IF(AM14="ERROR!",SUM(AH14:AL14)-V14," ")</f>
        <v>-138238</v>
      </c>
      <c r="AT14" s="30"/>
    </row>
    <row r="15" customFormat="false" ht="12.75" hidden="false" customHeight="false" outlineLevel="0" collapsed="false">
      <c r="A15" s="0" t="n">
        <v>4</v>
      </c>
      <c r="B15" s="3" t="n">
        <v>0</v>
      </c>
      <c r="C15" s="3" t="n">
        <v>10324</v>
      </c>
      <c r="D15" s="3" t="n">
        <v>43582</v>
      </c>
      <c r="E15" s="3" t="n">
        <v>0</v>
      </c>
      <c r="F15" s="3" t="n">
        <v>2557</v>
      </c>
      <c r="G15" s="3" t="n">
        <v>45350</v>
      </c>
      <c r="H15" s="3" t="n">
        <v>37362</v>
      </c>
      <c r="I15" s="3"/>
      <c r="J15" s="27" t="n">
        <f aca="false">SUM(B15:H15)</f>
        <v>139175</v>
      </c>
      <c r="K15" s="3"/>
      <c r="L15" s="3" t="n">
        <f aca="false">IF(J15=0,0,+[2]Nom!E11)</f>
        <v>0</v>
      </c>
      <c r="M15" s="3" t="n">
        <v>5000</v>
      </c>
      <c r="N15" s="3" t="n">
        <v>5000</v>
      </c>
      <c r="O15" s="3" t="n">
        <v>5000</v>
      </c>
      <c r="P15" s="3"/>
      <c r="Q15" s="27" t="n">
        <f aca="false">SUM(L15:O15)</f>
        <v>15000</v>
      </c>
      <c r="R15" s="3"/>
      <c r="S15" s="3" t="n">
        <f aca="false">S14</f>
        <v>20000</v>
      </c>
      <c r="T15" s="3" t="n">
        <f aca="false">IF(J15-Q15&gt;nom,IF((+J15-Q15-S15)&gt;40000-nom,40000-nom,J15-Q15-S15),0)</f>
        <v>15484</v>
      </c>
      <c r="U15" s="3" t="n">
        <f aca="false">IF(J15-Q15&gt;40000,J15-Q15-S15-T15,0)</f>
        <v>88691</v>
      </c>
      <c r="V15" s="3" t="n">
        <f aca="false">+S15+T15+U15</f>
        <v>124175</v>
      </c>
      <c r="W15" s="3"/>
      <c r="X15" s="27" t="n">
        <f aca="false">SUM(Q15:U15)</f>
        <v>139175</v>
      </c>
      <c r="Y15" s="29" t="n">
        <f aca="false">+J15-X15</f>
        <v>0</v>
      </c>
      <c r="Z15" s="3"/>
      <c r="AA15" s="3"/>
      <c r="AF15" s="30"/>
      <c r="AG15" s="29" t="str">
        <f aca="false">IF(SUM(AB15:AF15)=Q15,"*","ERROR!")</f>
        <v>ERROR!</v>
      </c>
      <c r="AM15" s="2" t="str">
        <f aca="false">IF(SUM(AH15:AL15)=V15,"*","ERROR!")</f>
        <v>ERROR!</v>
      </c>
      <c r="AN15" s="0" t="n">
        <f aca="false">IF(AM15="ERROR!",SUM(AH15:AL15)-V15," ")</f>
        <v>-124175</v>
      </c>
      <c r="AT15" s="30"/>
    </row>
    <row r="16" customFormat="false" ht="12.75" hidden="false" customHeight="false" outlineLevel="0" collapsed="false">
      <c r="A16" s="0" t="n">
        <v>5</v>
      </c>
      <c r="B16" s="3" t="n">
        <v>0</v>
      </c>
      <c r="C16" s="3" t="n">
        <v>0</v>
      </c>
      <c r="D16" s="3" t="n">
        <v>34956</v>
      </c>
      <c r="E16" s="3" t="n">
        <v>0</v>
      </c>
      <c r="F16" s="3" t="n">
        <v>20590</v>
      </c>
      <c r="G16" s="3" t="n">
        <v>45932</v>
      </c>
      <c r="H16" s="3" t="n">
        <v>46626</v>
      </c>
      <c r="I16" s="3"/>
      <c r="J16" s="27" t="n">
        <f aca="false">SUM(B16:H16)</f>
        <v>148104</v>
      </c>
      <c r="K16" s="3"/>
      <c r="L16" s="3" t="n">
        <f aca="false">IF(J16=0,0,+[2]Nom!E12)</f>
        <v>0</v>
      </c>
      <c r="M16" s="3" t="n">
        <v>5000</v>
      </c>
      <c r="N16" s="3" t="n">
        <v>5000</v>
      </c>
      <c r="O16" s="3" t="n">
        <v>5000</v>
      </c>
      <c r="P16" s="3"/>
      <c r="Q16" s="27" t="n">
        <f aca="false">SUM(L16:O16)</f>
        <v>15000</v>
      </c>
      <c r="R16" s="3"/>
      <c r="S16" s="3" t="n">
        <f aca="false">S15</f>
        <v>20000</v>
      </c>
      <c r="T16" s="3" t="n">
        <f aca="false">IF(J16-Q16&gt;nom,IF((+J16-Q16-S16)&gt;40000-nom,40000-nom,J16-Q16-S16),0)</f>
        <v>15484</v>
      </c>
      <c r="U16" s="3" t="n">
        <f aca="false">IF(J16-Q16&gt;40000,J16-Q16-S16-T16,0)</f>
        <v>97620</v>
      </c>
      <c r="V16" s="3" t="n">
        <f aca="false">+S16+T16+U16</f>
        <v>133104</v>
      </c>
      <c r="W16" s="3"/>
      <c r="X16" s="27" t="n">
        <f aca="false">SUM(Q16:U16)</f>
        <v>148104</v>
      </c>
      <c r="Y16" s="29" t="n">
        <f aca="false">+J16-X16</f>
        <v>0</v>
      </c>
      <c r="Z16" s="3"/>
      <c r="AA16" s="3"/>
      <c r="AF16" s="30"/>
      <c r="AG16" s="29" t="str">
        <f aca="false">IF(SUM(AB16:AF16)=Q16,"*","ERROR!")</f>
        <v>ERROR!</v>
      </c>
      <c r="AM16" s="2" t="str">
        <f aca="false">IF(SUM(AH16:AL16)=V16,"*","ERROR!")</f>
        <v>ERROR!</v>
      </c>
      <c r="AN16" s="0" t="n">
        <f aca="false">IF(AM16="ERROR!",SUM(AH16:AL16)-V16," ")</f>
        <v>-133104</v>
      </c>
      <c r="AT16" s="30"/>
    </row>
    <row r="17" customFormat="false" ht="12.75" hidden="false" customHeight="false" outlineLevel="0" collapsed="false">
      <c r="A17" s="0" t="n">
        <v>6</v>
      </c>
      <c r="B17" s="3" t="n">
        <v>9135</v>
      </c>
      <c r="C17" s="3" t="n">
        <v>0</v>
      </c>
      <c r="D17" s="3" t="n">
        <v>3944</v>
      </c>
      <c r="E17" s="3" t="n">
        <v>0</v>
      </c>
      <c r="F17" s="3" t="n">
        <v>18259</v>
      </c>
      <c r="G17" s="3" t="n">
        <v>45927</v>
      </c>
      <c r="H17" s="3" t="n">
        <v>60994</v>
      </c>
      <c r="I17" s="3"/>
      <c r="J17" s="27" t="n">
        <f aca="false">SUM(B17:H17)</f>
        <v>138259</v>
      </c>
      <c r="K17" s="3"/>
      <c r="L17" s="3" t="n">
        <f aca="false">IF(J17=0,0,+[2]Nom!E13)</f>
        <v>0</v>
      </c>
      <c r="M17" s="3" t="n">
        <v>5000</v>
      </c>
      <c r="N17" s="3" t="n">
        <v>5000</v>
      </c>
      <c r="O17" s="3" t="n">
        <v>5000</v>
      </c>
      <c r="P17" s="3"/>
      <c r="Q17" s="27" t="n">
        <f aca="false">SUM(L17:O17)</f>
        <v>15000</v>
      </c>
      <c r="R17" s="3"/>
      <c r="S17" s="3" t="n">
        <f aca="false">S16</f>
        <v>20000</v>
      </c>
      <c r="T17" s="3" t="n">
        <f aca="false">IF(J17-Q17&gt;nom,IF((+J17-Q17-S17)&gt;40000-nom,40000-nom,J17-Q17-S17),0)</f>
        <v>15484</v>
      </c>
      <c r="U17" s="3" t="n">
        <f aca="false">IF(J17-Q17&gt;40000,J17-Q17-S17-T17,0)</f>
        <v>87775</v>
      </c>
      <c r="V17" s="3" t="n">
        <f aca="false">+S17+T17+U17</f>
        <v>123259</v>
      </c>
      <c r="W17" s="3"/>
      <c r="X17" s="27" t="n">
        <f aca="false">SUM(Q17:U17)</f>
        <v>138259</v>
      </c>
      <c r="Y17" s="29" t="n">
        <f aca="false">+J17-X17</f>
        <v>0</v>
      </c>
      <c r="Z17" s="3"/>
      <c r="AA17" s="3"/>
      <c r="AF17" s="30"/>
      <c r="AG17" s="29" t="str">
        <f aca="false">IF(SUM(AB17:AF17)=Q17,"*","ERROR!")</f>
        <v>ERROR!</v>
      </c>
      <c r="AM17" s="2" t="str">
        <f aca="false">IF(SUM(AH17:AL17)=V17,"*","ERROR!")</f>
        <v>ERROR!</v>
      </c>
      <c r="AN17" s="0" t="n">
        <f aca="false">IF(AM17="ERROR!",SUM(AH17:AL17)-V17," ")</f>
        <v>-123259</v>
      </c>
      <c r="AT17" s="30"/>
    </row>
    <row r="18" customFormat="false" ht="12.75" hidden="false" customHeight="false" outlineLevel="0" collapsed="false">
      <c r="A18" s="0" t="n">
        <v>7</v>
      </c>
      <c r="B18" s="3" t="n">
        <v>0</v>
      </c>
      <c r="C18" s="3" t="n">
        <v>0</v>
      </c>
      <c r="D18" s="3" t="n">
        <v>175</v>
      </c>
      <c r="E18" s="3" t="n">
        <v>0</v>
      </c>
      <c r="F18" s="3" t="n">
        <v>14264</v>
      </c>
      <c r="G18" s="3" t="n">
        <v>45678</v>
      </c>
      <c r="H18" s="3" t="n">
        <v>46036</v>
      </c>
      <c r="I18" s="3"/>
      <c r="J18" s="27" t="n">
        <f aca="false">SUM(B18:H18)</f>
        <v>106153</v>
      </c>
      <c r="K18" s="3"/>
      <c r="L18" s="3" t="n">
        <f aca="false">IF(J18=0,0,+[2]Nom!E14)</f>
        <v>0</v>
      </c>
      <c r="M18" s="3" t="n">
        <v>5000</v>
      </c>
      <c r="N18" s="3" t="n">
        <v>5000</v>
      </c>
      <c r="O18" s="3" t="n">
        <v>10000</v>
      </c>
      <c r="P18" s="3"/>
      <c r="Q18" s="27" t="n">
        <f aca="false">SUM(L18:O18)</f>
        <v>20000</v>
      </c>
      <c r="R18" s="3"/>
      <c r="S18" s="3" t="n">
        <f aca="false">S17</f>
        <v>20000</v>
      </c>
      <c r="T18" s="3" t="n">
        <f aca="false">IF(J18-Q18&gt;nom,IF((+J18-Q18-S18)&gt;40000-nom,40000-nom,J18-Q18-S18),0)</f>
        <v>15484</v>
      </c>
      <c r="U18" s="3" t="n">
        <f aca="false">IF(J18-Q18&gt;40000,J18-Q18-S18-T18,0)</f>
        <v>50669</v>
      </c>
      <c r="V18" s="3" t="n">
        <f aca="false">+S18+T18+U18</f>
        <v>86153</v>
      </c>
      <c r="W18" s="3"/>
      <c r="X18" s="27" t="n">
        <f aca="false">SUM(Q18:U18)</f>
        <v>106153</v>
      </c>
      <c r="Y18" s="29" t="n">
        <f aca="false">+J18-X18</f>
        <v>0</v>
      </c>
      <c r="Z18" s="3"/>
      <c r="AA18" s="3"/>
      <c r="AF18" s="30"/>
      <c r="AG18" s="29" t="str">
        <f aca="false">IF(SUM(AB18:AF18)=Q18,"*","ERROR!")</f>
        <v>ERROR!</v>
      </c>
      <c r="AM18" s="2" t="str">
        <f aca="false">IF(SUM(AH18:AL18)=V18,"*","ERROR!")</f>
        <v>ERROR!</v>
      </c>
      <c r="AN18" s="0" t="n">
        <f aca="false">IF(AM18="ERROR!",SUM(AH18:AL18)-V18," ")</f>
        <v>-86153</v>
      </c>
      <c r="AT18" s="30"/>
    </row>
    <row r="19" customFormat="false" ht="12.75" hidden="false" customHeight="false" outlineLevel="0" collapsed="false">
      <c r="A19" s="0" t="n">
        <v>8</v>
      </c>
      <c r="B19" s="3" t="n">
        <v>23937</v>
      </c>
      <c r="C19" s="3" t="n">
        <v>32692</v>
      </c>
      <c r="D19" s="3" t="n">
        <v>34851</v>
      </c>
      <c r="E19" s="3" t="n">
        <v>0</v>
      </c>
      <c r="F19" s="3" t="n">
        <v>34711</v>
      </c>
      <c r="G19" s="3" t="n">
        <v>45375</v>
      </c>
      <c r="H19" s="3" t="n">
        <v>46089</v>
      </c>
      <c r="I19" s="3"/>
      <c r="J19" s="27" t="n">
        <f aca="false">SUM(B19:H19)</f>
        <v>217655</v>
      </c>
      <c r="K19" s="3"/>
      <c r="L19" s="3" t="n">
        <f aca="false">IF(J19=0,0,+[2]Nom!E15)</f>
        <v>0</v>
      </c>
      <c r="M19" s="3" t="n">
        <v>5000</v>
      </c>
      <c r="N19" s="3" t="n">
        <v>5000</v>
      </c>
      <c r="O19" s="3" t="n">
        <v>10000</v>
      </c>
      <c r="P19" s="3"/>
      <c r="Q19" s="27" t="n">
        <f aca="false">SUM(L19:O19)</f>
        <v>20000</v>
      </c>
      <c r="R19" s="3"/>
      <c r="S19" s="3" t="n">
        <f aca="false">S18</f>
        <v>20000</v>
      </c>
      <c r="T19" s="3" t="n">
        <f aca="false">IF(J19-Q19&gt;nom,IF((+J19-Q19-S19)&gt;40000-nom,40000-nom,J19-Q19-S19),0)</f>
        <v>15484</v>
      </c>
      <c r="U19" s="3" t="n">
        <f aca="false">IF(J19-Q19&gt;40000,J19-Q19-S19-T19,0)</f>
        <v>162171</v>
      </c>
      <c r="V19" s="3" t="n">
        <f aca="false">+S19+T19+U19</f>
        <v>197655</v>
      </c>
      <c r="W19" s="3"/>
      <c r="X19" s="27" t="n">
        <f aca="false">SUM(Q19:U19)</f>
        <v>217655</v>
      </c>
      <c r="Y19" s="29" t="n">
        <f aca="false">+J19-X19</f>
        <v>0</v>
      </c>
      <c r="Z19" s="3"/>
      <c r="AA19" s="3"/>
      <c r="AF19" s="30"/>
      <c r="AG19" s="29" t="str">
        <f aca="false">IF(SUM(AB19:AF19)=Q19,"*","ERROR!")</f>
        <v>ERROR!</v>
      </c>
      <c r="AM19" s="2" t="str">
        <f aca="false">IF(SUM(AH19:AL19)=V19,"*","ERROR!")</f>
        <v>ERROR!</v>
      </c>
      <c r="AN19" s="0" t="n">
        <f aca="false">IF(AM19="ERROR!",SUM(AH19:AL19)-V19," ")</f>
        <v>-197655</v>
      </c>
      <c r="AT19" s="30"/>
    </row>
    <row r="20" customFormat="false" ht="12.75" hidden="false" customHeight="false" outlineLevel="0" collapsed="false">
      <c r="A20" s="0" t="n">
        <v>9</v>
      </c>
      <c r="B20" s="3" t="n">
        <v>0</v>
      </c>
      <c r="C20" s="3" t="n">
        <v>0</v>
      </c>
      <c r="D20" s="3" t="n">
        <v>44443</v>
      </c>
      <c r="E20" s="3" t="n">
        <v>0</v>
      </c>
      <c r="F20" s="3" t="n">
        <v>32472</v>
      </c>
      <c r="G20" s="3" t="n">
        <v>45494</v>
      </c>
      <c r="H20" s="3" t="n">
        <v>43059</v>
      </c>
      <c r="I20" s="3"/>
      <c r="J20" s="27" t="n">
        <f aca="false">SUM(B20:H20)</f>
        <v>165468</v>
      </c>
      <c r="K20" s="3"/>
      <c r="L20" s="3" t="n">
        <f aca="false">IF(J20=0,0,+[2]Nom!E16)</f>
        <v>0</v>
      </c>
      <c r="M20" s="3" t="n">
        <v>5000</v>
      </c>
      <c r="N20" s="3" t="n">
        <v>5000</v>
      </c>
      <c r="O20" s="3" t="n">
        <v>5000</v>
      </c>
      <c r="P20" s="3"/>
      <c r="Q20" s="27" t="n">
        <f aca="false">SUM(L20:O20)</f>
        <v>15000</v>
      </c>
      <c r="R20" s="3"/>
      <c r="S20" s="3" t="n">
        <f aca="false">S19</f>
        <v>20000</v>
      </c>
      <c r="T20" s="3" t="n">
        <f aca="false">IF(J20-Q20&gt;nom,IF((+J20-Q20-S20)&gt;40000-nom,40000-nom,J20-Q20-S20),0)</f>
        <v>15484</v>
      </c>
      <c r="U20" s="3" t="n">
        <f aca="false">IF(J20-Q20&gt;40000,J20-Q20-S20-T20,0)</f>
        <v>114984</v>
      </c>
      <c r="V20" s="3" t="n">
        <f aca="false">+S20+T20+U20</f>
        <v>150468</v>
      </c>
      <c r="W20" s="3"/>
      <c r="X20" s="27" t="n">
        <f aca="false">SUM(Q20:U20)</f>
        <v>165468</v>
      </c>
      <c r="Y20" s="29" t="n">
        <f aca="false">+J20-X20</f>
        <v>0</v>
      </c>
      <c r="Z20" s="3"/>
      <c r="AA20" s="3"/>
      <c r="AF20" s="30"/>
      <c r="AG20" s="29" t="str">
        <f aca="false">IF(SUM(AB20:AF20)=Q20,"*","ERROR!")</f>
        <v>ERROR!</v>
      </c>
      <c r="AM20" s="2" t="str">
        <f aca="false">IF(SUM(AH20:AL20)=V20,"*","ERROR!")</f>
        <v>ERROR!</v>
      </c>
      <c r="AN20" s="0" t="n">
        <f aca="false">IF(AM20="ERROR!",SUM(AH20:AL20)-V20," ")</f>
        <v>-150468</v>
      </c>
      <c r="AT20" s="30"/>
    </row>
    <row r="21" customFormat="false" ht="12.75" hidden="false" customHeight="false" outlineLevel="0" collapsed="false">
      <c r="A21" s="0" t="n">
        <v>10</v>
      </c>
      <c r="B21" s="3" t="n">
        <v>1519</v>
      </c>
      <c r="C21" s="3" t="n">
        <v>0</v>
      </c>
      <c r="D21" s="3" t="n">
        <v>30525</v>
      </c>
      <c r="E21" s="3" t="n">
        <v>0</v>
      </c>
      <c r="F21" s="3" t="n">
        <v>10195</v>
      </c>
      <c r="G21" s="3" t="n">
        <v>45065</v>
      </c>
      <c r="H21" s="3" t="n">
        <v>57835</v>
      </c>
      <c r="I21" s="3"/>
      <c r="J21" s="27" t="n">
        <f aca="false">SUM(B21:H21)</f>
        <v>145139</v>
      </c>
      <c r="K21" s="3"/>
      <c r="L21" s="3" t="n">
        <f aca="false">IF(J21=0,0,+[2]Nom!E17)</f>
        <v>0</v>
      </c>
      <c r="M21" s="3" t="n">
        <v>5000</v>
      </c>
      <c r="N21" s="3" t="n">
        <v>5000</v>
      </c>
      <c r="O21" s="3" t="n">
        <v>10000</v>
      </c>
      <c r="P21" s="3"/>
      <c r="Q21" s="27" t="n">
        <f aca="false">SUM(L21:O21)</f>
        <v>20000</v>
      </c>
      <c r="R21" s="3"/>
      <c r="S21" s="3" t="n">
        <f aca="false">S20</f>
        <v>20000</v>
      </c>
      <c r="T21" s="3" t="n">
        <f aca="false">IF(J21-Q21&gt;nom,IF((+J21-Q21-S21)&gt;40000-nom,40000-nom,J21-Q21-S21),0)</f>
        <v>15484</v>
      </c>
      <c r="U21" s="3" t="n">
        <f aca="false">IF(J21-Q21&gt;40000,J21-Q21-S21-T21,0)</f>
        <v>89655</v>
      </c>
      <c r="V21" s="3" t="n">
        <f aca="false">+S21+T21+U21</f>
        <v>125139</v>
      </c>
      <c r="W21" s="3"/>
      <c r="X21" s="27" t="n">
        <f aca="false">SUM(Q21:U21)</f>
        <v>145139</v>
      </c>
      <c r="Y21" s="29" t="n">
        <f aca="false">+J21-X21</f>
        <v>0</v>
      </c>
      <c r="Z21" s="3"/>
      <c r="AA21" s="3"/>
      <c r="AF21" s="30"/>
      <c r="AG21" s="29" t="str">
        <f aca="false">IF(SUM(AB21:AF21)=Q21,"*","ERROR!")</f>
        <v>ERROR!</v>
      </c>
      <c r="AM21" s="2" t="str">
        <f aca="false">IF(SUM(AH21:AL21)=V21,"*","ERROR!")</f>
        <v>ERROR!</v>
      </c>
      <c r="AN21" s="0" t="n">
        <f aca="false">IF(AM21="ERROR!",SUM(AH21:AL21)-V21," ")</f>
        <v>-125139</v>
      </c>
      <c r="AT21" s="30"/>
    </row>
    <row r="22" customFormat="false" ht="12.75" hidden="false" customHeight="false" outlineLevel="0" collapsed="false">
      <c r="A22" s="0" t="n">
        <v>11</v>
      </c>
      <c r="B22" s="3" t="n">
        <v>612</v>
      </c>
      <c r="C22" s="3" t="n">
        <v>0</v>
      </c>
      <c r="D22" s="3" t="n">
        <v>35710</v>
      </c>
      <c r="E22" s="3" t="n">
        <v>0</v>
      </c>
      <c r="F22" s="3" t="n">
        <v>8336</v>
      </c>
      <c r="G22" s="3" t="n">
        <v>45085</v>
      </c>
      <c r="H22" s="3" t="n">
        <v>55078</v>
      </c>
      <c r="I22" s="3"/>
      <c r="J22" s="27" t="n">
        <f aca="false">SUM(B22:H22)</f>
        <v>144821</v>
      </c>
      <c r="K22" s="3"/>
      <c r="L22" s="3" t="n">
        <f aca="false">IF(J22=0,0,+[2]Nom!E18)</f>
        <v>0</v>
      </c>
      <c r="M22" s="3" t="n">
        <v>5000</v>
      </c>
      <c r="N22" s="3" t="n">
        <v>5000</v>
      </c>
      <c r="O22" s="3" t="n">
        <v>5000</v>
      </c>
      <c r="P22" s="3"/>
      <c r="Q22" s="27" t="n">
        <f aca="false">SUM(L22:O22)</f>
        <v>15000</v>
      </c>
      <c r="R22" s="3"/>
      <c r="S22" s="3" t="n">
        <f aca="false">S21</f>
        <v>20000</v>
      </c>
      <c r="T22" s="3" t="n">
        <f aca="false">IF(J22-Q22&gt;nom,IF((+J22-Q22-S22)&gt;40000-nom,40000-nom,J22-Q22-S22),0)</f>
        <v>15484</v>
      </c>
      <c r="U22" s="3" t="n">
        <f aca="false">IF(J22-Q22&gt;40000,J22-Q22-S22-T22,0)</f>
        <v>94337</v>
      </c>
      <c r="V22" s="3" t="n">
        <f aca="false">+S22+T22+U22</f>
        <v>129821</v>
      </c>
      <c r="W22" s="3"/>
      <c r="X22" s="27" t="n">
        <f aca="false">SUM(Q22:U22)</f>
        <v>144821</v>
      </c>
      <c r="Y22" s="29" t="n">
        <f aca="false">+J22-X22</f>
        <v>0</v>
      </c>
      <c r="Z22" s="3"/>
      <c r="AA22" s="3"/>
      <c r="AF22" s="30"/>
      <c r="AG22" s="29" t="str">
        <f aca="false">IF(SUM(AB22:AF22)=Q22,"*","ERROR!")</f>
        <v>ERROR!</v>
      </c>
      <c r="AM22" s="2" t="str">
        <f aca="false">IF(SUM(AH22:AL22)=V22,"*","ERROR!")</f>
        <v>ERROR!</v>
      </c>
      <c r="AN22" s="0" t="n">
        <f aca="false">IF(AM22="ERROR!",SUM(AH22:AL22)-V22," ")</f>
        <v>-129821</v>
      </c>
      <c r="AT22" s="30"/>
    </row>
    <row r="23" customFormat="false" ht="12.75" hidden="false" customHeight="false" outlineLevel="0" collapsed="false">
      <c r="A23" s="0" t="n">
        <v>12</v>
      </c>
      <c r="B23" s="3" t="n">
        <v>19701</v>
      </c>
      <c r="C23" s="3" t="n">
        <v>19313</v>
      </c>
      <c r="D23" s="3" t="n">
        <v>15090</v>
      </c>
      <c r="E23" s="3" t="n">
        <v>0</v>
      </c>
      <c r="F23" s="3" t="n">
        <v>8387</v>
      </c>
      <c r="G23" s="3" t="n">
        <v>24253</v>
      </c>
      <c r="H23" s="3" t="n">
        <v>46212</v>
      </c>
      <c r="I23" s="3"/>
      <c r="J23" s="27" t="n">
        <f aca="false">SUM(B23:H23)</f>
        <v>132956</v>
      </c>
      <c r="K23" s="3"/>
      <c r="L23" s="3" t="n">
        <f aca="false">IF(J23=0,0,+[2]Nom!E19)</f>
        <v>0</v>
      </c>
      <c r="M23" s="3" t="n">
        <v>5000</v>
      </c>
      <c r="N23" s="3" t="n">
        <v>5000</v>
      </c>
      <c r="O23" s="3" t="n">
        <v>5000</v>
      </c>
      <c r="P23" s="3"/>
      <c r="Q23" s="27" t="n">
        <f aca="false">SUM(L23:O23)</f>
        <v>15000</v>
      </c>
      <c r="R23" s="3"/>
      <c r="S23" s="3" t="n">
        <f aca="false">S22</f>
        <v>20000</v>
      </c>
      <c r="T23" s="3" t="n">
        <f aca="false">IF(J23-Q23&gt;nom,IF((+J23-Q23-S23)&gt;40000-nom,40000-nom,J23-Q23-S23),0)</f>
        <v>15484</v>
      </c>
      <c r="U23" s="3" t="n">
        <f aca="false">IF(J23-Q23&gt;40000,J23-Q23-S23-T23,0)</f>
        <v>82472</v>
      </c>
      <c r="V23" s="3" t="n">
        <f aca="false">+S23+T23+U23</f>
        <v>117956</v>
      </c>
      <c r="W23" s="3"/>
      <c r="X23" s="27" t="n">
        <f aca="false">SUM(Q23:U23)</f>
        <v>132956</v>
      </c>
      <c r="Y23" s="29" t="n">
        <f aca="false">+J23-X23</f>
        <v>0</v>
      </c>
      <c r="Z23" s="3"/>
      <c r="AA23" s="3"/>
      <c r="AF23" s="30"/>
      <c r="AG23" s="29" t="str">
        <f aca="false">IF(SUM(AB23:AF23)=Q23,"*","ERROR!")</f>
        <v>ERROR!</v>
      </c>
      <c r="AM23" s="2" t="str">
        <f aca="false">IF(SUM(AH23:AL23)=V23,"*","ERROR!")</f>
        <v>ERROR!</v>
      </c>
      <c r="AN23" s="0" t="n">
        <f aca="false">IF(AM23="ERROR!",SUM(AH23:AL23)-V23," ")</f>
        <v>-117956</v>
      </c>
      <c r="AT23" s="30"/>
    </row>
    <row r="24" customFormat="false" ht="12.75" hidden="false" customHeight="false" outlineLevel="0" collapsed="false">
      <c r="A24" s="0" t="n">
        <v>13</v>
      </c>
      <c r="B24" s="3" t="n">
        <v>8808</v>
      </c>
      <c r="C24" s="3" t="n">
        <v>17470</v>
      </c>
      <c r="D24" s="3" t="n">
        <v>23886</v>
      </c>
      <c r="E24" s="3" t="n">
        <v>0</v>
      </c>
      <c r="F24" s="3" t="n">
        <v>12759</v>
      </c>
      <c r="G24" s="3" t="n">
        <v>28454</v>
      </c>
      <c r="H24" s="3" t="n">
        <v>46106</v>
      </c>
      <c r="I24" s="3"/>
      <c r="J24" s="27" t="n">
        <f aca="false">SUM(B24:H24)</f>
        <v>137483</v>
      </c>
      <c r="K24" s="3"/>
      <c r="L24" s="3" t="n">
        <f aca="false">IF(J24=0,0,+[2]Nom!E20)</f>
        <v>0</v>
      </c>
      <c r="M24" s="3" t="n">
        <v>5000</v>
      </c>
      <c r="N24" s="3" t="n">
        <v>5000</v>
      </c>
      <c r="O24" s="3" t="n">
        <v>5000</v>
      </c>
      <c r="P24" s="3"/>
      <c r="Q24" s="27" t="n">
        <f aca="false">SUM(L24:O24)</f>
        <v>15000</v>
      </c>
      <c r="R24" s="3"/>
      <c r="S24" s="3" t="n">
        <f aca="false">S23</f>
        <v>20000</v>
      </c>
      <c r="T24" s="3" t="n">
        <f aca="false">IF(J24-Q24&gt;nom,IF((+J24-Q24-S24)&gt;40000-nom,40000-nom,J24-Q24-S24),0)</f>
        <v>15484</v>
      </c>
      <c r="U24" s="3" t="n">
        <f aca="false">IF(J24-Q24&gt;40000,J24-Q24-S24-T24,0)</f>
        <v>86999</v>
      </c>
      <c r="V24" s="3" t="n">
        <f aca="false">+S24+T24+U24</f>
        <v>122483</v>
      </c>
      <c r="W24" s="3"/>
      <c r="X24" s="27" t="n">
        <f aca="false">SUM(Q24:U24)</f>
        <v>137483</v>
      </c>
      <c r="Y24" s="29" t="n">
        <f aca="false">+J24-X24</f>
        <v>0</v>
      </c>
      <c r="Z24" s="3"/>
      <c r="AA24" s="3"/>
      <c r="AF24" s="30"/>
      <c r="AG24" s="29" t="str">
        <f aca="false">IF(SUM(AB24:AF24)=Q24,"*","ERROR!")</f>
        <v>ERROR!</v>
      </c>
      <c r="AM24" s="2" t="str">
        <f aca="false">IF(SUM(AH24:AL24)=V24,"*","ERROR!")</f>
        <v>ERROR!</v>
      </c>
      <c r="AN24" s="0" t="n">
        <f aca="false">IF(AM24="ERROR!",SUM(AH24:AL24)-V24," ")</f>
        <v>-122483</v>
      </c>
      <c r="AT24" s="30"/>
    </row>
    <row r="25" customFormat="false" ht="12.75" hidden="false" customHeight="false" outlineLevel="0" collapsed="false">
      <c r="A25" s="0" t="n">
        <v>14</v>
      </c>
      <c r="B25" s="3" t="n">
        <v>12451</v>
      </c>
      <c r="C25" s="3" t="n">
        <v>2</v>
      </c>
      <c r="D25" s="3" t="n">
        <v>1582</v>
      </c>
      <c r="E25" s="3" t="n">
        <v>0</v>
      </c>
      <c r="F25" s="3" t="n">
        <v>6359</v>
      </c>
      <c r="G25" s="3" t="n">
        <v>44830</v>
      </c>
      <c r="H25" s="3" t="n">
        <v>40355</v>
      </c>
      <c r="I25" s="3" t="n">
        <v>43762</v>
      </c>
      <c r="J25" s="27" t="n">
        <f aca="false">SUM(B25:H25)</f>
        <v>105579</v>
      </c>
      <c r="K25" s="3"/>
      <c r="L25" s="3" t="n">
        <f aca="false">IF(J25=0,0,+[2]Nom!E21)</f>
        <v>0</v>
      </c>
      <c r="M25" s="3" t="n">
        <v>5000</v>
      </c>
      <c r="N25" s="3" t="n">
        <v>5000</v>
      </c>
      <c r="O25" s="3" t="n">
        <v>10000</v>
      </c>
      <c r="P25" s="3"/>
      <c r="Q25" s="27" t="n">
        <f aca="false">SUM(L25:O25)</f>
        <v>20000</v>
      </c>
      <c r="R25" s="3"/>
      <c r="S25" s="3" t="n">
        <f aca="false">S24</f>
        <v>20000</v>
      </c>
      <c r="T25" s="3" t="n">
        <f aca="false">IF(J25-Q25&gt;nom,IF((+J25-Q25-S25)&gt;40000-nom,40000-nom,J25-Q25-S25),0)</f>
        <v>15484</v>
      </c>
      <c r="U25" s="3" t="n">
        <f aca="false">IF(J25-Q25&gt;40000,J25-Q25-S25-T25,0)</f>
        <v>50095</v>
      </c>
      <c r="V25" s="3" t="n">
        <f aca="false">+S25+T25+U25</f>
        <v>85579</v>
      </c>
      <c r="W25" s="3"/>
      <c r="X25" s="27" t="n">
        <f aca="false">SUM(Q25:U25)</f>
        <v>105579</v>
      </c>
      <c r="Y25" s="29" t="n">
        <f aca="false">+J25-X25</f>
        <v>0</v>
      </c>
      <c r="Z25" s="3"/>
      <c r="AA25" s="3"/>
      <c r="AF25" s="30"/>
      <c r="AG25" s="29" t="str">
        <f aca="false">IF(SUM(AB25:AF25)=Q25,"*","ERROR!")</f>
        <v>ERROR!</v>
      </c>
      <c r="AM25" s="2" t="str">
        <f aca="false">IF(SUM(AH25:AL25)=V25,"*","ERROR!")</f>
        <v>ERROR!</v>
      </c>
      <c r="AN25" s="0" t="n">
        <f aca="false">IF(AM25="ERROR!",SUM(AH25:AL25)-V25," ")</f>
        <v>-85579</v>
      </c>
      <c r="AT25" s="30"/>
    </row>
    <row r="26" customFormat="false" ht="12.75" hidden="false" customHeight="false" outlineLevel="0" collapsed="false">
      <c r="A26" s="0" t="n">
        <v>15</v>
      </c>
      <c r="B26" s="3" t="n">
        <v>25919</v>
      </c>
      <c r="C26" s="3" t="n">
        <v>2</v>
      </c>
      <c r="D26" s="3" t="n">
        <v>3613</v>
      </c>
      <c r="E26" s="3" t="n">
        <v>0</v>
      </c>
      <c r="F26" s="3" t="n">
        <v>3045</v>
      </c>
      <c r="G26" s="3" t="n">
        <v>44699</v>
      </c>
      <c r="H26" s="3" t="n">
        <v>53993</v>
      </c>
      <c r="I26" s="3"/>
      <c r="J26" s="27" t="n">
        <f aca="false">SUM(B26:H26)</f>
        <v>131271</v>
      </c>
      <c r="K26" s="3"/>
      <c r="L26" s="3" t="n">
        <f aca="false">IF(J26=0,0,+[2]Nom!E22)</f>
        <v>0</v>
      </c>
      <c r="M26" s="3" t="n">
        <v>5000</v>
      </c>
      <c r="N26" s="3" t="n">
        <v>5000</v>
      </c>
      <c r="O26" s="3" t="n">
        <v>5000</v>
      </c>
      <c r="P26" s="3"/>
      <c r="Q26" s="27" t="n">
        <f aca="false">SUM(L26:O26)</f>
        <v>15000</v>
      </c>
      <c r="R26" s="3"/>
      <c r="S26" s="3" t="n">
        <f aca="false">S25</f>
        <v>20000</v>
      </c>
      <c r="T26" s="3" t="n">
        <f aca="false">IF(J26-Q26&gt;nom,IF((+J26-Q26-S26)&gt;40000-nom,40000-nom,J26-Q26-S26),0)</f>
        <v>15484</v>
      </c>
      <c r="U26" s="3" t="n">
        <f aca="false">IF(J26-Q26&gt;40000,J26-Q26-S26-T26,0)</f>
        <v>80787</v>
      </c>
      <c r="V26" s="3" t="n">
        <f aca="false">+S26+T26+U26</f>
        <v>116271</v>
      </c>
      <c r="W26" s="3"/>
      <c r="X26" s="27" t="n">
        <f aca="false">SUM(Q26:U26)</f>
        <v>131271</v>
      </c>
      <c r="Y26" s="29" t="n">
        <f aca="false">+J26-X26</f>
        <v>0</v>
      </c>
      <c r="Z26" s="3"/>
      <c r="AA26" s="3"/>
      <c r="AF26" s="30"/>
      <c r="AG26" s="29" t="str">
        <f aca="false">IF(SUM(AB26:AF26)=Q26,"*","ERROR!")</f>
        <v>ERROR!</v>
      </c>
      <c r="AM26" s="2" t="str">
        <f aca="false">IF(SUM(AH26:AL26)=V26,"*","ERROR!")</f>
        <v>ERROR!</v>
      </c>
      <c r="AN26" s="0" t="n">
        <f aca="false">IF(AM26="ERROR!",SUM(AH26:AL26)-V26," ")</f>
        <v>-116271</v>
      </c>
      <c r="AT26" s="30"/>
    </row>
    <row r="27" customFormat="false" ht="12.75" hidden="false" customHeight="false" outlineLevel="0" collapsed="false">
      <c r="A27" s="0" t="n">
        <v>16</v>
      </c>
      <c r="B27" s="3" t="n">
        <v>19558</v>
      </c>
      <c r="C27" s="3" t="n">
        <v>1087</v>
      </c>
      <c r="D27" s="3" t="n">
        <v>9920</v>
      </c>
      <c r="E27" s="3" t="n">
        <v>0</v>
      </c>
      <c r="F27" s="3" t="n">
        <v>0</v>
      </c>
      <c r="G27" s="3" t="n">
        <v>44560</v>
      </c>
      <c r="H27" s="3" t="n">
        <v>61400</v>
      </c>
      <c r="I27" s="3"/>
      <c r="J27" s="27" t="n">
        <f aca="false">SUM(B27:H27)</f>
        <v>136525</v>
      </c>
      <c r="K27" s="3"/>
      <c r="L27" s="3" t="n">
        <f aca="false">IF(J27=0,0,+[2]Nom!E23)</f>
        <v>0</v>
      </c>
      <c r="M27" s="3" t="n">
        <v>5000</v>
      </c>
      <c r="N27" s="3" t="n">
        <v>5000</v>
      </c>
      <c r="O27" s="3" t="n">
        <v>5000</v>
      </c>
      <c r="P27" s="3"/>
      <c r="Q27" s="27" t="n">
        <f aca="false">SUM(L27:O27)</f>
        <v>15000</v>
      </c>
      <c r="R27" s="3"/>
      <c r="S27" s="3" t="n">
        <f aca="false">S26</f>
        <v>20000</v>
      </c>
      <c r="T27" s="3" t="n">
        <f aca="false">IF(J27-Q27&gt;nom,IF((+J27-Q27-S27)&gt;40000-nom,40000-nom,J27-Q27-S27),0)</f>
        <v>15484</v>
      </c>
      <c r="U27" s="3" t="n">
        <f aca="false">IF(J27-Q27&gt;40000,J27-Q27-S27-T27,0)</f>
        <v>86041</v>
      </c>
      <c r="V27" s="3" t="n">
        <f aca="false">+S27+T27+U27</f>
        <v>121525</v>
      </c>
      <c r="W27" s="3"/>
      <c r="X27" s="27" t="n">
        <f aca="false">SUM(Q27:U27)</f>
        <v>136525</v>
      </c>
      <c r="Y27" s="29" t="n">
        <f aca="false">+J27-X27</f>
        <v>0</v>
      </c>
      <c r="Z27" s="3"/>
      <c r="AA27" s="3"/>
      <c r="AF27" s="30"/>
      <c r="AG27" s="29" t="str">
        <f aca="false">IF(SUM(AB27:AF27)=Q27,"*","ERROR!")</f>
        <v>ERROR!</v>
      </c>
      <c r="AM27" s="2" t="str">
        <f aca="false">IF(SUM(AH27:AL27)=V27,"*","ERROR!")</f>
        <v>ERROR!</v>
      </c>
      <c r="AN27" s="0" t="n">
        <f aca="false">IF(AM27="ERROR!",SUM(AH27:AL27)-V27," ")</f>
        <v>-121525</v>
      </c>
      <c r="AT27" s="30"/>
    </row>
    <row r="28" customFormat="false" ht="12.75" hidden="false" customHeight="false" outlineLevel="0" collapsed="false">
      <c r="A28" s="0" t="n">
        <v>17</v>
      </c>
      <c r="B28" s="3" t="n">
        <v>35780</v>
      </c>
      <c r="C28" s="3" t="n">
        <v>3</v>
      </c>
      <c r="D28" s="3" t="n">
        <v>273</v>
      </c>
      <c r="E28" s="3" t="n">
        <v>0</v>
      </c>
      <c r="F28" s="3" t="n">
        <v>0</v>
      </c>
      <c r="G28" s="3" t="n">
        <v>44910</v>
      </c>
      <c r="H28" s="3" t="n">
        <v>47016</v>
      </c>
      <c r="I28" s="3"/>
      <c r="J28" s="27" t="n">
        <f aca="false">SUM(B28:H28)</f>
        <v>127982</v>
      </c>
      <c r="K28" s="3"/>
      <c r="L28" s="3" t="n">
        <f aca="false">IF(J28=0,0,+[2]Nom!E24)</f>
        <v>0</v>
      </c>
      <c r="M28" s="3" t="n">
        <v>5000</v>
      </c>
      <c r="N28" s="3" t="n">
        <v>0</v>
      </c>
      <c r="O28" s="3" t="n">
        <v>5000</v>
      </c>
      <c r="P28" s="3"/>
      <c r="Q28" s="27" t="n">
        <f aca="false">SUM(L28:O28)</f>
        <v>10000</v>
      </c>
      <c r="R28" s="3"/>
      <c r="S28" s="3" t="n">
        <f aca="false">S27</f>
        <v>20000</v>
      </c>
      <c r="T28" s="3" t="n">
        <f aca="false">IF(J28-Q28&gt;nom,IF((+J28-Q28-S28)&gt;40000-nom,40000-nom,J28-Q28-S28),0)</f>
        <v>15484</v>
      </c>
      <c r="U28" s="3" t="n">
        <f aca="false">IF(J28-Q28&gt;40000,J28-Q28-S28-T28,0)</f>
        <v>82498</v>
      </c>
      <c r="V28" s="3" t="n">
        <f aca="false">+S28+T28+U28</f>
        <v>117982</v>
      </c>
      <c r="W28" s="3"/>
      <c r="X28" s="27" t="n">
        <f aca="false">SUM(Q28:U28)</f>
        <v>127982</v>
      </c>
      <c r="Y28" s="29" t="n">
        <f aca="false">+J28-X28</f>
        <v>0</v>
      </c>
      <c r="Z28" s="3"/>
      <c r="AF28" s="30"/>
      <c r="AG28" s="29" t="str">
        <f aca="false">IF(SUM(AB28:AF28)=Q28,"*","ERROR!")</f>
        <v>ERROR!</v>
      </c>
      <c r="AM28" s="2" t="str">
        <f aca="false">IF(SUM(AH28:AL28)=V28,"*","ERROR!")</f>
        <v>ERROR!</v>
      </c>
      <c r="AN28" s="0" t="n">
        <f aca="false">IF(AM28="ERROR!",SUM(AH28:AL28)-V28," ")</f>
        <v>-117982</v>
      </c>
      <c r="AT28" s="30"/>
    </row>
    <row r="29" customFormat="false" ht="12.75" hidden="false" customHeight="false" outlineLevel="0" collapsed="false">
      <c r="A29" s="0" t="n">
        <v>18</v>
      </c>
      <c r="B29" s="3" t="n">
        <v>42395</v>
      </c>
      <c r="C29" s="3" t="n">
        <v>13</v>
      </c>
      <c r="D29" s="3" t="n">
        <v>0</v>
      </c>
      <c r="E29" s="3" t="n">
        <v>0</v>
      </c>
      <c r="F29" s="3" t="n">
        <v>0</v>
      </c>
      <c r="G29" s="3" t="n">
        <v>45043</v>
      </c>
      <c r="H29" s="3" t="n">
        <v>48247</v>
      </c>
      <c r="I29" s="3"/>
      <c r="J29" s="27" t="n">
        <f aca="false">SUM(B29:H29)</f>
        <v>135698</v>
      </c>
      <c r="K29" s="3"/>
      <c r="L29" s="3" t="n">
        <f aca="false">IF(J29=0,0,+[2]Nom!E25)</f>
        <v>0</v>
      </c>
      <c r="M29" s="3" t="n">
        <v>5000</v>
      </c>
      <c r="N29" s="3" t="n">
        <v>0</v>
      </c>
      <c r="O29" s="3" t="n">
        <v>5000</v>
      </c>
      <c r="P29" s="3"/>
      <c r="Q29" s="27" t="n">
        <f aca="false">SUM(L29:O29)</f>
        <v>10000</v>
      </c>
      <c r="R29" s="3"/>
      <c r="S29" s="3" t="n">
        <f aca="false">S28</f>
        <v>20000</v>
      </c>
      <c r="T29" s="3" t="n">
        <f aca="false">IF(J29-Q29&gt;nom,IF((+J29-Q29-S29)&gt;40000-nom,40000-nom,J29-Q29-S29),0)</f>
        <v>15484</v>
      </c>
      <c r="U29" s="3" t="n">
        <f aca="false">IF(J29-Q29&gt;40000,J29-Q29-S29-T29,0)</f>
        <v>90214</v>
      </c>
      <c r="V29" s="3" t="n">
        <f aca="false">+S29+T29+U29</f>
        <v>125698</v>
      </c>
      <c r="W29" s="3"/>
      <c r="X29" s="27" t="n">
        <f aca="false">SUM(Q29:U29)</f>
        <v>135698</v>
      </c>
      <c r="Y29" s="29" t="n">
        <f aca="false">+J29-X29</f>
        <v>0</v>
      </c>
      <c r="Z29" s="3"/>
      <c r="AA29" s="3"/>
      <c r="AF29" s="30"/>
      <c r="AG29" s="29" t="str">
        <f aca="false">IF(SUM(AB29:AF29)=Q29,"*","ERROR!")</f>
        <v>ERROR!</v>
      </c>
      <c r="AM29" s="2" t="str">
        <f aca="false">IF(SUM(AH29:AL29)=V29,"*","ERROR!")</f>
        <v>ERROR!</v>
      </c>
      <c r="AN29" s="0" t="n">
        <f aca="false">IF(AM29="ERROR!",SUM(AH29:AL29)-V29," ")</f>
        <v>-125698</v>
      </c>
    </row>
    <row r="30" customFormat="false" ht="12.75" hidden="false" customHeight="false" outlineLevel="0" collapsed="false">
      <c r="A30" s="0" t="n">
        <v>19</v>
      </c>
      <c r="B30" s="3" t="n">
        <v>0</v>
      </c>
      <c r="C30" s="3" t="n">
        <v>0</v>
      </c>
      <c r="D30" s="3" t="n">
        <v>0</v>
      </c>
      <c r="E30" s="3" t="n">
        <v>0</v>
      </c>
      <c r="F30" s="3" t="n">
        <v>0</v>
      </c>
      <c r="G30" s="3" t="n">
        <v>0</v>
      </c>
      <c r="H30" s="3" t="n">
        <v>55746</v>
      </c>
      <c r="I30" s="3"/>
      <c r="J30" s="27" t="n">
        <f aca="false">SUM(B30:H30)</f>
        <v>55746</v>
      </c>
      <c r="K30" s="3"/>
      <c r="L30" s="3" t="n">
        <f aca="false">IF(J30=0,0,+[2]Nom!E26)</f>
        <v>0</v>
      </c>
      <c r="M30" s="3" t="n">
        <v>5000</v>
      </c>
      <c r="N30" s="3" t="n">
        <v>0</v>
      </c>
      <c r="O30" s="3" t="n">
        <v>5000</v>
      </c>
      <c r="P30" s="3"/>
      <c r="Q30" s="27" t="n">
        <f aca="false">SUM(L30:O30)</f>
        <v>10000</v>
      </c>
      <c r="R30" s="3"/>
      <c r="S30" s="3" t="n">
        <f aca="false">S29</f>
        <v>20000</v>
      </c>
      <c r="T30" s="3" t="n">
        <f aca="false">IF(J30-Q30&gt;nom,IF((+J30-Q30-S30)&gt;40000-nom,40000-nom,J30-Q30-S30),0)</f>
        <v>15484</v>
      </c>
      <c r="U30" s="3" t="n">
        <f aca="false">IF(J30-Q30&gt;40000,J30-Q30-S30-T30,0)</f>
        <v>10262</v>
      </c>
      <c r="V30" s="3" t="n">
        <f aca="false">+S30+T30+U30</f>
        <v>45746</v>
      </c>
      <c r="W30" s="3"/>
      <c r="X30" s="27" t="n">
        <f aca="false">SUM(Q30:U30)</f>
        <v>55746</v>
      </c>
      <c r="Y30" s="29" t="n">
        <f aca="false">+J30-X30</f>
        <v>0</v>
      </c>
      <c r="Z30" s="3"/>
      <c r="AA30" s="3"/>
      <c r="AF30" s="30"/>
      <c r="AG30" s="29" t="str">
        <f aca="false">IF(SUM(AB30:AF30)=Q30,"*","ERROR!")</f>
        <v>ERROR!</v>
      </c>
      <c r="AM30" s="2" t="str">
        <f aca="false">IF(SUM(AH30:AL30)=V30,"*","ERROR!")</f>
        <v>ERROR!</v>
      </c>
      <c r="AN30" s="0" t="n">
        <f aca="false">IF(AM30="ERROR!",SUM(AH30:AL30)-V30," ")</f>
        <v>-45746</v>
      </c>
    </row>
    <row r="31" customFormat="false" ht="12.75" hidden="false" customHeight="false" outlineLevel="0" collapsed="false">
      <c r="A31" s="0" t="n">
        <v>20</v>
      </c>
      <c r="B31" s="3" t="n">
        <v>0</v>
      </c>
      <c r="C31" s="3" t="n">
        <v>0</v>
      </c>
      <c r="D31" s="3" t="n">
        <v>0</v>
      </c>
      <c r="E31" s="3" t="n">
        <v>0</v>
      </c>
      <c r="F31" s="3" t="n">
        <v>0</v>
      </c>
      <c r="G31" s="3" t="n">
        <v>0</v>
      </c>
      <c r="H31" s="3" t="n">
        <v>48535</v>
      </c>
      <c r="I31" s="3"/>
      <c r="J31" s="27" t="n">
        <f aca="false">SUM(B31:H31)</f>
        <v>48535</v>
      </c>
      <c r="K31" s="3"/>
      <c r="L31" s="3" t="n">
        <f aca="false">IF(J31=0,0,+[2]Nom!E27)</f>
        <v>0</v>
      </c>
      <c r="M31" s="3" t="n">
        <v>5000</v>
      </c>
      <c r="N31" s="3" t="n">
        <v>0</v>
      </c>
      <c r="O31" s="3" t="n">
        <v>5000</v>
      </c>
      <c r="P31" s="3"/>
      <c r="Q31" s="27" t="n">
        <f aca="false">SUM(L31:O31)</f>
        <v>10000</v>
      </c>
      <c r="R31" s="3"/>
      <c r="S31" s="3" t="n">
        <f aca="false">S30</f>
        <v>20000</v>
      </c>
      <c r="T31" s="3" t="n">
        <f aca="false">IF(J31-Q31&gt;nom,IF((+J31-Q31-S31)&gt;40000-nom,40000-nom,J31-Q31-S31),0)</f>
        <v>15484</v>
      </c>
      <c r="U31" s="3" t="n">
        <f aca="false">IF(J31-Q31&gt;40000,J31-Q31-S31-T31,0)</f>
        <v>0</v>
      </c>
      <c r="V31" s="3" t="n">
        <f aca="false">+S31+T31+U31</f>
        <v>35484</v>
      </c>
      <c r="W31" s="3"/>
      <c r="X31" s="27" t="n">
        <f aca="false">SUM(Q31:U31)</f>
        <v>45484</v>
      </c>
      <c r="Y31" s="29" t="n">
        <f aca="false">+J31-X31</f>
        <v>3051</v>
      </c>
      <c r="Z31" s="3"/>
      <c r="AA31" s="3"/>
      <c r="AF31" s="30"/>
      <c r="AG31" s="29" t="str">
        <f aca="false">IF(SUM(AB31:AF31)=Q31,"*","ERROR!")</f>
        <v>ERROR!</v>
      </c>
      <c r="AM31" s="2" t="str">
        <f aca="false">IF(SUM(AH31:AL31)=V31,"*","ERROR!")</f>
        <v>ERROR!</v>
      </c>
      <c r="AN31" s="0" t="n">
        <f aca="false">IF(AM31="ERROR!",SUM(AH31:AL31)-V31," ")</f>
        <v>-35484</v>
      </c>
    </row>
    <row r="32" customFormat="false" ht="12.75" hidden="false" customHeight="false" outlineLevel="0" collapsed="false">
      <c r="A32" s="0" t="n">
        <v>21</v>
      </c>
      <c r="B32" s="3" t="n">
        <v>0</v>
      </c>
      <c r="C32" s="3" t="n">
        <v>0</v>
      </c>
      <c r="D32" s="3" t="n">
        <v>0</v>
      </c>
      <c r="E32" s="3" t="n">
        <v>0</v>
      </c>
      <c r="F32" s="3" t="n">
        <v>0</v>
      </c>
      <c r="G32" s="3" t="n">
        <v>0</v>
      </c>
      <c r="H32" s="3" t="n">
        <v>57133</v>
      </c>
      <c r="I32" s="3"/>
      <c r="J32" s="27" t="n">
        <f aca="false">SUM(B32:H32)</f>
        <v>57133</v>
      </c>
      <c r="K32" s="3"/>
      <c r="L32" s="3" t="n">
        <f aca="false">IF(J32=0,0,+[2]Nom!E28)</f>
        <v>0</v>
      </c>
      <c r="M32" s="3" t="n">
        <v>5000</v>
      </c>
      <c r="N32" s="3" t="n">
        <v>0</v>
      </c>
      <c r="O32" s="3" t="n">
        <v>10000</v>
      </c>
      <c r="P32" s="3"/>
      <c r="Q32" s="27" t="n">
        <f aca="false">SUM(L32:O32)</f>
        <v>15000</v>
      </c>
      <c r="R32" s="3"/>
      <c r="S32" s="3" t="n">
        <f aca="false">S31</f>
        <v>20000</v>
      </c>
      <c r="T32" s="3" t="n">
        <f aca="false">IF(J32-Q32&gt;nom,IF((+J32-Q32-S32)&gt;40000-nom,40000-nom,J32-Q32-S32),0)</f>
        <v>15484</v>
      </c>
      <c r="U32" s="3" t="n">
        <f aca="false">IF(J32-Q32&gt;40000,J32-Q32-S32-T32,0)</f>
        <v>6649</v>
      </c>
      <c r="V32" s="3" t="n">
        <f aca="false">+S32+T32+U32</f>
        <v>42133</v>
      </c>
      <c r="W32" s="3"/>
      <c r="X32" s="27" t="n">
        <f aca="false">SUM(Q32:U32)</f>
        <v>57133</v>
      </c>
      <c r="Y32" s="29" t="n">
        <f aca="false">+J32-X32</f>
        <v>0</v>
      </c>
      <c r="Z32" s="3"/>
      <c r="AA32" s="3"/>
      <c r="AF32" s="30"/>
      <c r="AG32" s="29" t="str">
        <f aca="false">IF(SUM(AB32:AF32)=Q32,"*","ERROR!")</f>
        <v>ERROR!</v>
      </c>
      <c r="AM32" s="2" t="str">
        <f aca="false">IF(SUM(AH32:AL32)=V32,"*","ERROR!")</f>
        <v>ERROR!</v>
      </c>
      <c r="AN32" s="0" t="n">
        <f aca="false">IF(AM32="ERROR!",SUM(AH32:AL32)-V32," ")</f>
        <v>-42133</v>
      </c>
    </row>
    <row r="33" customFormat="false" ht="12.75" hidden="false" customHeight="false" outlineLevel="0" collapsed="false">
      <c r="A33" s="0" t="n">
        <v>22</v>
      </c>
      <c r="B33" s="3" t="n">
        <v>0</v>
      </c>
      <c r="C33" s="3" t="n">
        <v>0</v>
      </c>
      <c r="D33" s="3" t="n">
        <v>0</v>
      </c>
      <c r="E33" s="3" t="n">
        <v>0</v>
      </c>
      <c r="F33" s="3" t="n">
        <v>0</v>
      </c>
      <c r="G33" s="3" t="n">
        <v>0</v>
      </c>
      <c r="H33" s="3" t="n">
        <v>54466</v>
      </c>
      <c r="I33" s="3"/>
      <c r="J33" s="27" t="n">
        <f aca="false">SUM(B33:H33)</f>
        <v>54466</v>
      </c>
      <c r="K33" s="3"/>
      <c r="L33" s="3" t="n">
        <f aca="false">IF(J33=0,0,+[2]Nom!E29)</f>
        <v>0</v>
      </c>
      <c r="M33" s="3" t="n">
        <v>5000</v>
      </c>
      <c r="N33" s="3" t="n">
        <v>0</v>
      </c>
      <c r="O33" s="3" t="n">
        <v>10000</v>
      </c>
      <c r="P33" s="3"/>
      <c r="Q33" s="27" t="n">
        <f aca="false">SUM(L33:O33)</f>
        <v>15000</v>
      </c>
      <c r="R33" s="3"/>
      <c r="S33" s="3" t="n">
        <f aca="false">S32</f>
        <v>20000</v>
      </c>
      <c r="T33" s="3" t="n">
        <f aca="false">IF(J33-Q33&gt;nom,IF((+J33-Q33-S33)&gt;40000-nom,40000-nom,J33-Q33-S33),0)</f>
        <v>15484</v>
      </c>
      <c r="U33" s="3" t="n">
        <f aca="false">IF(J33-Q33&gt;40000,J33-Q33-S33-T33,0)</f>
        <v>0</v>
      </c>
      <c r="V33" s="3" t="n">
        <f aca="false">+S33+T33+U33</f>
        <v>35484</v>
      </c>
      <c r="W33" s="3"/>
      <c r="X33" s="27" t="n">
        <f aca="false">SUM(Q33:U33)</f>
        <v>50484</v>
      </c>
      <c r="Y33" s="29" t="n">
        <f aca="false">+J33-X33</f>
        <v>3982</v>
      </c>
      <c r="Z33" s="3"/>
      <c r="AA33" s="3"/>
      <c r="AF33" s="30"/>
      <c r="AG33" s="29" t="str">
        <f aca="false">IF(SUM(AB33:AF33)=Q33,"*","ERROR!")</f>
        <v>ERROR!</v>
      </c>
      <c r="AM33" s="2" t="str">
        <f aca="false">IF(SUM(AH33:AL33)=V33,"*","ERROR!")</f>
        <v>ERROR!</v>
      </c>
      <c r="AN33" s="0" t="n">
        <f aca="false">IF(AM33="ERROR!",SUM(AH33:AL33)-V33," ")</f>
        <v>-35484</v>
      </c>
    </row>
    <row r="34" customFormat="false" ht="12.75" hidden="false" customHeight="false" outlineLevel="0" collapsed="false">
      <c r="A34" s="0" t="n">
        <v>23</v>
      </c>
      <c r="B34" s="3" t="n">
        <v>0</v>
      </c>
      <c r="C34" s="3" t="n">
        <v>0</v>
      </c>
      <c r="D34" s="3" t="n">
        <v>0</v>
      </c>
      <c r="E34" s="3" t="n">
        <v>0</v>
      </c>
      <c r="F34" s="3" t="n">
        <v>0</v>
      </c>
      <c r="G34" s="3" t="n">
        <v>0</v>
      </c>
      <c r="H34" s="3" t="n">
        <v>52092</v>
      </c>
      <c r="I34" s="3"/>
      <c r="J34" s="27" t="n">
        <f aca="false">SUM(B34:H34)</f>
        <v>52092</v>
      </c>
      <c r="K34" s="3"/>
      <c r="L34" s="3" t="n">
        <f aca="false">IF(J34=0,0,+[2]Nom!E30)</f>
        <v>0</v>
      </c>
      <c r="M34" s="3" t="n">
        <v>5000</v>
      </c>
      <c r="N34" s="3" t="n">
        <v>0</v>
      </c>
      <c r="O34" s="3" t="n">
        <v>10000</v>
      </c>
      <c r="P34" s="3"/>
      <c r="Q34" s="27" t="n">
        <f aca="false">SUM(L34:O34)</f>
        <v>15000</v>
      </c>
      <c r="R34" s="3"/>
      <c r="S34" s="3" t="n">
        <v>35000</v>
      </c>
      <c r="T34" s="3" t="n">
        <f aca="false">IF(J34-Q34&gt;nom,IF((+J34-Q34-S34)&gt;40000-nom,40000-nom,J34-Q34-S34),0)</f>
        <v>2092</v>
      </c>
      <c r="U34" s="3" t="n">
        <f aca="false">IF(J34-Q34&gt;40000,J34-Q34-S34-T34,0)</f>
        <v>0</v>
      </c>
      <c r="V34" s="3" t="n">
        <f aca="false">+S34+T34+U34</f>
        <v>37092</v>
      </c>
      <c r="W34" s="3"/>
      <c r="X34" s="27" t="n">
        <f aca="false">SUM(Q34:U34)</f>
        <v>52092</v>
      </c>
      <c r="Y34" s="29" t="n">
        <f aca="false">+J34-X34</f>
        <v>0</v>
      </c>
      <c r="Z34" s="3"/>
      <c r="AA34" s="3"/>
      <c r="AF34" s="30"/>
      <c r="AG34" s="29" t="str">
        <f aca="false">IF(SUM(AB34:AF34)=Q34,"*","ERROR!")</f>
        <v>ERROR!</v>
      </c>
      <c r="AM34" s="2" t="str">
        <f aca="false">IF(SUM(AH34:AL34)=V34,"*","ERROR!")</f>
        <v>ERROR!</v>
      </c>
      <c r="AN34" s="0" t="n">
        <f aca="false">IF(AM34="ERROR!",SUM(AH34:AL34)-V34," ")</f>
        <v>-37092</v>
      </c>
    </row>
    <row r="35" customFormat="false" ht="12.75" hidden="false" customHeight="false" outlineLevel="0" collapsed="false">
      <c r="A35" s="0" t="n">
        <v>24</v>
      </c>
      <c r="B35" s="3" t="n">
        <v>0</v>
      </c>
      <c r="C35" s="3" t="n">
        <v>0</v>
      </c>
      <c r="D35" s="3" t="n">
        <v>0</v>
      </c>
      <c r="E35" s="3" t="n">
        <v>0</v>
      </c>
      <c r="F35" s="3" t="n">
        <v>0</v>
      </c>
      <c r="G35" s="3" t="n">
        <v>0</v>
      </c>
      <c r="H35" s="3" t="n">
        <v>37563</v>
      </c>
      <c r="I35" s="3"/>
      <c r="J35" s="27" t="n">
        <f aca="false">SUM(B35:H35)</f>
        <v>37563</v>
      </c>
      <c r="K35" s="3"/>
      <c r="L35" s="3" t="n">
        <f aca="false">IF(J35=0,0,+[2]Nom!E31)</f>
        <v>0</v>
      </c>
      <c r="M35" s="3" t="n">
        <v>5000</v>
      </c>
      <c r="N35" s="3" t="n">
        <v>0</v>
      </c>
      <c r="O35" s="3" t="n">
        <v>10000</v>
      </c>
      <c r="P35" s="3"/>
      <c r="Q35" s="27" t="n">
        <f aca="false">SUM(L35:O35)</f>
        <v>15000</v>
      </c>
      <c r="R35" s="3"/>
      <c r="S35" s="3" t="n">
        <f aca="false">S34</f>
        <v>35000</v>
      </c>
      <c r="T35" s="3" t="n">
        <f aca="false">IF(J35-Q35&gt;nom,IF((+J35-Q35-S35)&gt;40000-nom,40000-nom,J35-Q35-S35),0)</f>
        <v>0</v>
      </c>
      <c r="U35" s="3" t="n">
        <f aca="false">IF(J35-Q35&gt;40000,J35-Q35-S35-T35,0)</f>
        <v>0</v>
      </c>
      <c r="V35" s="3" t="n">
        <f aca="false">+S35+T35+U35</f>
        <v>35000</v>
      </c>
      <c r="W35" s="3"/>
      <c r="X35" s="27" t="n">
        <f aca="false">SUM(Q35:U35)</f>
        <v>50000</v>
      </c>
      <c r="Y35" s="29" t="n">
        <f aca="false">+J35-X35</f>
        <v>-12437</v>
      </c>
      <c r="Z35" s="3"/>
      <c r="AA35" s="3"/>
      <c r="AF35" s="30"/>
      <c r="AG35" s="29" t="str">
        <f aca="false">IF(SUM(AB35:AF35)=Q35,"*","ERROR!")</f>
        <v>ERROR!</v>
      </c>
      <c r="AM35" s="2" t="str">
        <f aca="false">IF(SUM(AH35:AL35)=V35,"*","ERROR!")</f>
        <v>ERROR!</v>
      </c>
      <c r="AN35" s="0" t="n">
        <f aca="false">IF(AM35="ERROR!",SUM(AH35:AL35)-V35," ")</f>
        <v>-35000</v>
      </c>
    </row>
    <row r="36" customFormat="false" ht="12.75" hidden="false" customHeight="false" outlineLevel="0" collapsed="false">
      <c r="A36" s="0" t="n">
        <v>25</v>
      </c>
      <c r="B36" s="3" t="n">
        <v>0</v>
      </c>
      <c r="C36" s="3" t="n">
        <v>0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49196</v>
      </c>
      <c r="I36" s="3"/>
      <c r="J36" s="27" t="n">
        <f aca="false">SUM(B36:H36)</f>
        <v>49196</v>
      </c>
      <c r="K36" s="3"/>
      <c r="L36" s="3" t="n">
        <f aca="false">IF(J36=0,0,+[2]Nom!E32)</f>
        <v>0</v>
      </c>
      <c r="M36" s="3" t="n">
        <v>5000</v>
      </c>
      <c r="N36" s="3" t="n">
        <v>0</v>
      </c>
      <c r="O36" s="3" t="n">
        <v>10000</v>
      </c>
      <c r="P36" s="3"/>
      <c r="Q36" s="27" t="n">
        <f aca="false">SUM(L36:O36)</f>
        <v>15000</v>
      </c>
      <c r="R36" s="3"/>
      <c r="S36" s="3" t="n">
        <f aca="false">S35</f>
        <v>35000</v>
      </c>
      <c r="T36" s="3" t="n">
        <f aca="false">IF(J36-Q36&gt;nom,IF((+J36-Q36-S36)&gt;40000-nom,40000-nom,J36-Q36-S36),0)</f>
        <v>-804</v>
      </c>
      <c r="U36" s="3" t="n">
        <f aca="false">IF(J36-Q36&gt;40000,J36-Q36-S36-T36,0)</f>
        <v>0</v>
      </c>
      <c r="V36" s="3" t="n">
        <f aca="false">+S36+T36+U36</f>
        <v>34196</v>
      </c>
      <c r="W36" s="3"/>
      <c r="X36" s="27" t="n">
        <f aca="false">SUM(Q36:U36)</f>
        <v>49196</v>
      </c>
      <c r="Y36" s="29" t="n">
        <f aca="false">+J36-X36</f>
        <v>0</v>
      </c>
      <c r="Z36" s="3"/>
      <c r="AA36" s="3"/>
      <c r="AF36" s="30"/>
      <c r="AG36" s="29" t="str">
        <f aca="false">IF(SUM(AB36:AF36)=Q36,"*","ERROR!")</f>
        <v>ERROR!</v>
      </c>
      <c r="AM36" s="2" t="str">
        <f aca="false">IF(SUM(AH36:AL36)=V36,"*","ERROR!")</f>
        <v>ERROR!</v>
      </c>
      <c r="AN36" s="0" t="n">
        <f aca="false">IF(AM36="ERROR!",SUM(AH36:AL36)-V36," ")</f>
        <v>-34196</v>
      </c>
    </row>
    <row r="37" customFormat="false" ht="12.75" hidden="false" customHeight="false" outlineLevel="0" collapsed="false">
      <c r="A37" s="0" t="n">
        <v>26</v>
      </c>
      <c r="B37" s="3" t="n">
        <v>0</v>
      </c>
      <c r="C37" s="3" t="n">
        <v>0</v>
      </c>
      <c r="D37" s="3" t="n">
        <v>0</v>
      </c>
      <c r="E37" s="3" t="n">
        <v>0</v>
      </c>
      <c r="F37" s="3" t="n">
        <v>0</v>
      </c>
      <c r="G37" s="3" t="n">
        <v>0</v>
      </c>
      <c r="H37" s="3" t="n">
        <v>47097</v>
      </c>
      <c r="I37" s="3"/>
      <c r="J37" s="27" t="n">
        <f aca="false">SUM(B37:H37)</f>
        <v>47097</v>
      </c>
      <c r="K37" s="3"/>
      <c r="L37" s="3" t="n">
        <f aca="false">IF(J37=0,0,+[2]Nom!E33)</f>
        <v>0</v>
      </c>
      <c r="M37" s="3" t="n">
        <v>5000</v>
      </c>
      <c r="N37" s="3" t="n">
        <v>0</v>
      </c>
      <c r="O37" s="3" t="n">
        <v>10000</v>
      </c>
      <c r="P37" s="3"/>
      <c r="Q37" s="27" t="n">
        <f aca="false">SUM(L37:O37)</f>
        <v>15000</v>
      </c>
      <c r="R37" s="3"/>
      <c r="S37" s="3" t="n">
        <f aca="false">S36</f>
        <v>35000</v>
      </c>
      <c r="T37" s="3" t="n">
        <f aca="false">IF(J37-Q37&gt;nom,IF((+J37-Q37-S37)&gt;40000-nom,40000-nom,J37-Q37-S37),0)</f>
        <v>-2903</v>
      </c>
      <c r="U37" s="3" t="n">
        <f aca="false">IF(J37-Q37&gt;40000,J37-Q37-S37-T37,0)</f>
        <v>0</v>
      </c>
      <c r="V37" s="3" t="n">
        <f aca="false">+S37+T37+U37</f>
        <v>32097</v>
      </c>
      <c r="W37" s="3"/>
      <c r="X37" s="27" t="n">
        <f aca="false">SUM(Q37:U37)</f>
        <v>47097</v>
      </c>
      <c r="Y37" s="29" t="n">
        <f aca="false">+J37-X37</f>
        <v>0</v>
      </c>
      <c r="Z37" s="3"/>
      <c r="AA37" s="3"/>
      <c r="AF37" s="30"/>
      <c r="AG37" s="29" t="str">
        <f aca="false">IF(SUM(AB37:AF37)=Q37,"*","ERROR!")</f>
        <v>ERROR!</v>
      </c>
      <c r="AM37" s="2" t="str">
        <f aca="false">IF(SUM(AH37:AL37)=V37,"*","ERROR!")</f>
        <v>ERROR!</v>
      </c>
      <c r="AN37" s="0" t="n">
        <f aca="false">IF(AM37="ERROR!",SUM(AH37:AL37)-V37," ")</f>
        <v>-32097</v>
      </c>
    </row>
    <row r="38" customFormat="false" ht="12.75" hidden="false" customHeight="false" outlineLevel="0" collapsed="false">
      <c r="A38" s="0" t="n">
        <v>27</v>
      </c>
      <c r="B38" s="3" t="n">
        <v>0</v>
      </c>
      <c r="C38" s="3" t="n">
        <v>0</v>
      </c>
      <c r="D38" s="3" t="n">
        <v>0</v>
      </c>
      <c r="E38" s="3" t="n">
        <v>0</v>
      </c>
      <c r="F38" s="3" t="n">
        <v>0</v>
      </c>
      <c r="G38" s="3" t="n">
        <v>0</v>
      </c>
      <c r="H38" s="3" t="n">
        <v>49205</v>
      </c>
      <c r="I38" s="3"/>
      <c r="J38" s="27" t="n">
        <f aca="false">SUM(B38:H38)</f>
        <v>49205</v>
      </c>
      <c r="K38" s="3"/>
      <c r="L38" s="3" t="n">
        <f aca="false">IF(J38=0,0,+[2]Nom!E34)</f>
        <v>0</v>
      </c>
      <c r="M38" s="3" t="n">
        <v>50000</v>
      </c>
      <c r="N38" s="3" t="n">
        <v>0</v>
      </c>
      <c r="O38" s="3" t="n">
        <v>10000</v>
      </c>
      <c r="P38" s="3"/>
      <c r="Q38" s="27" t="n">
        <f aca="false">SUM(L38:O38)</f>
        <v>60000</v>
      </c>
      <c r="R38" s="3"/>
      <c r="S38" s="3" t="n">
        <f aca="false">S37</f>
        <v>35000</v>
      </c>
      <c r="T38" s="3" t="n">
        <f aca="false">IF(J38-Q38&gt;nom,IF((+J38-Q38-S38)&gt;40000-nom,40000-nom,J38-Q38-S38),0)</f>
        <v>0</v>
      </c>
      <c r="U38" s="3" t="n">
        <f aca="false">IF(J38-Q38&gt;40000,J38-Q38-S38-T38,0)</f>
        <v>0</v>
      </c>
      <c r="V38" s="3" t="n">
        <f aca="false">+S38+T38+U38</f>
        <v>35000</v>
      </c>
      <c r="W38" s="3"/>
      <c r="X38" s="27" t="n">
        <f aca="false">SUM(Q38:U38)</f>
        <v>95000</v>
      </c>
      <c r="Y38" s="29" t="n">
        <f aca="false">+J38-X38</f>
        <v>-45795</v>
      </c>
      <c r="Z38" s="3"/>
      <c r="AA38" s="3"/>
      <c r="AF38" s="30"/>
      <c r="AG38" s="29" t="str">
        <f aca="false">IF(SUM(AB38:AF38)=Q38,"*","ERROR!")</f>
        <v>ERROR!</v>
      </c>
      <c r="AM38" s="2" t="str">
        <f aca="false">IF(SUM(AH38:AL38)=V38,"*","ERROR!")</f>
        <v>ERROR!</v>
      </c>
      <c r="AN38" s="0" t="n">
        <f aca="false">IF(AM38="ERROR!",SUM(AH38:AL38)-V38," ")</f>
        <v>-35000</v>
      </c>
    </row>
    <row r="39" customFormat="false" ht="12.75" hidden="false" customHeight="false" outlineLevel="0" collapsed="false">
      <c r="A39" s="0" t="n">
        <v>28</v>
      </c>
      <c r="B39" s="3" t="n">
        <v>0</v>
      </c>
      <c r="C39" s="3" t="n">
        <v>0</v>
      </c>
      <c r="D39" s="3" t="n">
        <v>0</v>
      </c>
      <c r="E39" s="3" t="n">
        <v>0</v>
      </c>
      <c r="F39" s="3" t="n">
        <v>0</v>
      </c>
      <c r="G39" s="3" t="n">
        <v>0</v>
      </c>
      <c r="H39" s="3" t="n">
        <v>0</v>
      </c>
      <c r="I39" s="3"/>
      <c r="J39" s="27" t="n">
        <f aca="false">SUM(B39:H39)</f>
        <v>0</v>
      </c>
      <c r="K39" s="3"/>
      <c r="L39" s="3" t="n">
        <f aca="false">IF(J39=0,0,+[2]Nom!E35)</f>
        <v>0</v>
      </c>
      <c r="M39" s="3" t="n">
        <v>0</v>
      </c>
      <c r="N39" s="3" t="n">
        <v>0</v>
      </c>
      <c r="O39" s="3" t="n">
        <v>0</v>
      </c>
      <c r="P39" s="3"/>
      <c r="Q39" s="27" t="n">
        <f aca="false">SUM(L39:O39)</f>
        <v>0</v>
      </c>
      <c r="R39" s="3"/>
      <c r="S39" s="3" t="n">
        <v>30000</v>
      </c>
      <c r="T39" s="3" t="n">
        <f aca="false">IF(J39-Q39&gt;nom,IF((+J39-Q39-S39)&gt;40000-nom,40000-nom,J39-Q39-S39),0)</f>
        <v>0</v>
      </c>
      <c r="U39" s="3" t="n">
        <f aca="false">IF(J39-Q39&gt;40000,J39-Q39-S39-T39,0)</f>
        <v>0</v>
      </c>
      <c r="V39" s="3" t="n">
        <f aca="false">+S39+T39+U39</f>
        <v>30000</v>
      </c>
      <c r="W39" s="3"/>
      <c r="X39" s="27" t="n">
        <f aca="false">SUM(Q39:U39)</f>
        <v>30000</v>
      </c>
      <c r="Y39" s="29" t="n">
        <f aca="false">+J39-X39</f>
        <v>-30000</v>
      </c>
      <c r="Z39" s="3"/>
      <c r="AA39" s="3"/>
      <c r="AF39" s="30"/>
      <c r="AG39" s="29"/>
      <c r="AM39" s="2"/>
    </row>
    <row r="40" customFormat="false" ht="12.75" hidden="false" customHeight="false" outlineLevel="0" collapsed="false">
      <c r="A40" s="0" t="n">
        <v>29</v>
      </c>
      <c r="B40" s="3" t="n">
        <v>0</v>
      </c>
      <c r="C40" s="3" t="n">
        <v>0</v>
      </c>
      <c r="D40" s="3" t="n">
        <v>0</v>
      </c>
      <c r="E40" s="3" t="n">
        <v>0</v>
      </c>
      <c r="F40" s="3" t="n">
        <v>0</v>
      </c>
      <c r="G40" s="3" t="n">
        <v>0</v>
      </c>
      <c r="H40" s="3" t="n">
        <v>0</v>
      </c>
      <c r="I40" s="3"/>
      <c r="J40" s="27" t="n">
        <f aca="false">SUM(B40:H40)</f>
        <v>0</v>
      </c>
      <c r="K40" s="3"/>
      <c r="L40" s="3" t="n">
        <f aca="false">IF(J40=0,0,+[2]Nom!E36)</f>
        <v>0</v>
      </c>
      <c r="M40" s="3" t="n">
        <v>0</v>
      </c>
      <c r="N40" s="3" t="n">
        <f aca="false">+Nom!H36</f>
        <v>0</v>
      </c>
      <c r="O40" s="3" t="n">
        <v>0</v>
      </c>
      <c r="P40" s="3"/>
      <c r="Q40" s="27" t="n">
        <f aca="false">SUM(L40:O40)</f>
        <v>0</v>
      </c>
      <c r="R40" s="3"/>
      <c r="S40" s="3" t="n">
        <f aca="false">S39</f>
        <v>30000</v>
      </c>
      <c r="T40" s="3" t="n">
        <f aca="false">IF(J40-Q40&gt;nom,IF((+J40-Q40-S40)&gt;40000-nom,40000-nom,J40-Q40-S40),0)</f>
        <v>0</v>
      </c>
      <c r="U40" s="3" t="n">
        <f aca="false">IF(J40-Q40&gt;40000,J40-Q40-S40-T40,0)</f>
        <v>0</v>
      </c>
      <c r="V40" s="3" t="n">
        <f aca="false">+S40+T40+U40</f>
        <v>30000</v>
      </c>
      <c r="W40" s="3"/>
      <c r="X40" s="27" t="n">
        <f aca="false">SUM(Q40:U40)</f>
        <v>30000</v>
      </c>
      <c r="Y40" s="29" t="n">
        <f aca="false">+J40-X40</f>
        <v>-30000</v>
      </c>
      <c r="Z40" s="3"/>
      <c r="AA40" s="3"/>
      <c r="AF40" s="30"/>
      <c r="AG40" s="29"/>
      <c r="AM40" s="2"/>
    </row>
    <row r="41" customFormat="false" ht="12.75" hidden="false" customHeight="false" outlineLevel="0" collapsed="false">
      <c r="A41" s="0" t="n">
        <v>30</v>
      </c>
      <c r="B41" s="3" t="n">
        <v>0</v>
      </c>
      <c r="C41" s="3" t="n">
        <v>0</v>
      </c>
      <c r="D41" s="3" t="n">
        <v>0</v>
      </c>
      <c r="E41" s="3" t="n">
        <v>0</v>
      </c>
      <c r="F41" s="3" t="n">
        <v>0</v>
      </c>
      <c r="G41" s="3" t="n">
        <v>0</v>
      </c>
      <c r="H41" s="3" t="n">
        <v>0</v>
      </c>
      <c r="I41" s="3"/>
      <c r="J41" s="27" t="n">
        <f aca="false">SUM(B41:H41)</f>
        <v>0</v>
      </c>
      <c r="K41" s="3"/>
      <c r="L41" s="3" t="n">
        <f aca="false">IF(J41=0,0,+[2]Nom!E37)</f>
        <v>0</v>
      </c>
      <c r="M41" s="3" t="n">
        <v>0</v>
      </c>
      <c r="N41" s="3" t="n">
        <f aca="false">+Nom!H37</f>
        <v>0</v>
      </c>
      <c r="O41" s="3" t="n">
        <v>0</v>
      </c>
      <c r="P41" s="3"/>
      <c r="Q41" s="27" t="n">
        <f aca="false">SUM(L41:O41)</f>
        <v>0</v>
      </c>
      <c r="R41" s="3"/>
      <c r="S41" s="3" t="n">
        <f aca="false">S40</f>
        <v>30000</v>
      </c>
      <c r="T41" s="3" t="n">
        <f aca="false">IF(J41-Q41&gt;nom,IF((+J41-Q41-S41)&gt;40000-nom,40000-nom,J41-Q41-S41),0)</f>
        <v>0</v>
      </c>
      <c r="U41" s="3" t="n">
        <f aca="false">IF(J41-Q41&gt;40000,J41-Q41-S41-T41,0)</f>
        <v>0</v>
      </c>
      <c r="V41" s="3" t="n">
        <f aca="false">+S41+T41+U41</f>
        <v>30000</v>
      </c>
      <c r="W41" s="3"/>
      <c r="X41" s="27" t="n">
        <f aca="false">SUM(Q41:U41)</f>
        <v>30000</v>
      </c>
      <c r="Y41" s="29" t="n">
        <f aca="false">+J41-X41</f>
        <v>-30000</v>
      </c>
      <c r="Z41" s="3"/>
      <c r="AA41" s="3"/>
      <c r="AF41" s="30"/>
      <c r="AG41" s="29"/>
      <c r="AM41" s="2"/>
    </row>
    <row r="42" customFormat="false" ht="13.5" hidden="false" customHeight="false" outlineLevel="0" collapsed="false">
      <c r="A42" s="0" t="n">
        <v>31</v>
      </c>
      <c r="B42" s="31"/>
      <c r="C42" s="31"/>
      <c r="D42" s="31"/>
      <c r="E42" s="31"/>
      <c r="F42" s="31"/>
      <c r="G42" s="31"/>
      <c r="H42" s="31" t="n">
        <v>0</v>
      </c>
      <c r="I42" s="31"/>
      <c r="J42" s="27" t="n">
        <f aca="false">SUM(B42:H42)</f>
        <v>0</v>
      </c>
      <c r="K42" s="3"/>
      <c r="L42" s="31"/>
      <c r="M42" s="31" t="n">
        <v>0</v>
      </c>
      <c r="N42" s="31"/>
      <c r="O42" s="31" t="n">
        <v>0</v>
      </c>
      <c r="P42" s="31"/>
      <c r="Q42" s="27" t="n">
        <f aca="false">SUM(L42:O42)</f>
        <v>0</v>
      </c>
      <c r="R42" s="31"/>
      <c r="S42" s="31" t="n">
        <f aca="false">S30</f>
        <v>20000</v>
      </c>
      <c r="T42" s="31" t="n">
        <f aca="false">IF(J42-Q42&gt;nom,IF((+J42-Q42-S42)&gt;40000-nom,40000-nom,J42-Q42-S42),0)</f>
        <v>0</v>
      </c>
      <c r="U42" s="31" t="n">
        <f aca="false">IF(J42-Q42&gt;40000,J42-Q42-S42-T42,0)</f>
        <v>0</v>
      </c>
      <c r="V42" s="31" t="n">
        <f aca="false">+S42+T42+U42</f>
        <v>20000</v>
      </c>
      <c r="W42" s="31"/>
      <c r="X42" s="32" t="n">
        <f aca="false">SUM(Q42:U42)</f>
        <v>20000</v>
      </c>
      <c r="Y42" s="29" t="n">
        <f aca="false">+J42-X42</f>
        <v>-20000</v>
      </c>
      <c r="Z42" s="3"/>
      <c r="AA42" s="3"/>
      <c r="AF42" s="30"/>
      <c r="AG42" s="29"/>
      <c r="AM42" s="2"/>
    </row>
    <row r="43" customFormat="false" ht="12.75" hidden="false" customHeight="false" outlineLevel="0" collapsed="false">
      <c r="A43" s="0" t="s">
        <v>19</v>
      </c>
      <c r="B43" s="3" t="n">
        <f aca="false">SUM(B12:B42)</f>
        <v>214781</v>
      </c>
      <c r="C43" s="3" t="n">
        <f aca="false">SUM(C12:C42)</f>
        <v>111907</v>
      </c>
      <c r="D43" s="3" t="n">
        <f aca="false">SUM(D12:D42)</f>
        <v>309882</v>
      </c>
      <c r="E43" s="3" t="n">
        <f aca="false">SUM(E12:E42)</f>
        <v>0</v>
      </c>
      <c r="F43" s="3" t="n">
        <f aca="false">SUM(F12:F42)</f>
        <v>256627</v>
      </c>
      <c r="G43" s="3" t="n">
        <f aca="false">SUM(G12:G42)</f>
        <v>776629</v>
      </c>
      <c r="H43" s="3" t="n">
        <f aca="false">SUM(H12:H42)</f>
        <v>1347770</v>
      </c>
      <c r="I43" s="3"/>
      <c r="J43" s="33" t="n">
        <f aca="false">SUM(J12:J42)</f>
        <v>3017596</v>
      </c>
      <c r="K43" s="3"/>
      <c r="L43" s="3" t="n">
        <f aca="false">SUM(L12:L41)</f>
        <v>0</v>
      </c>
      <c r="M43" s="3" t="n">
        <f aca="false">SUM(M12:M42)</f>
        <v>180000</v>
      </c>
      <c r="N43" s="3" t="n">
        <f aca="false">SUM(N12:N41)</f>
        <v>75000</v>
      </c>
      <c r="O43" s="3" t="n">
        <f aca="false">SUM(O12:O41)</f>
        <v>200000</v>
      </c>
      <c r="P43" s="3"/>
      <c r="Q43" s="27" t="n">
        <f aca="false">SUM(Q12:Q42)</f>
        <v>455000</v>
      </c>
      <c r="R43" s="3"/>
      <c r="S43" s="3" t="n">
        <f aca="false">SUM(S12:S42)</f>
        <v>725000</v>
      </c>
      <c r="T43" s="3" t="n">
        <f aca="false">SUM(T12:T41)</f>
        <v>339033</v>
      </c>
      <c r="U43" s="3" t="n">
        <f aca="false">SUM(U12:U41)</f>
        <v>1659762</v>
      </c>
      <c r="V43" s="3" t="n">
        <f aca="false">SUM(V12:V41)</f>
        <v>2703795</v>
      </c>
      <c r="W43" s="3"/>
      <c r="X43" s="27" t="n">
        <f aca="false">SUM(X12:X42)</f>
        <v>3178795</v>
      </c>
      <c r="Y43" s="29" t="n">
        <f aca="false">+J43-X43</f>
        <v>-161199</v>
      </c>
      <c r="Z43" s="3"/>
      <c r="AA43" s="3"/>
    </row>
    <row r="44" customFormat="false" ht="12.75" hidden="false" customHeight="false" outlineLevel="0" collapsed="false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Q44" s="3"/>
      <c r="R44" s="3"/>
      <c r="S44" s="3"/>
      <c r="T44" s="3"/>
      <c r="U44" s="3"/>
      <c r="V44" s="3"/>
      <c r="W44" s="3"/>
      <c r="X44" s="27"/>
      <c r="Y44" s="29"/>
      <c r="Z44" s="3"/>
      <c r="AA44" s="3"/>
    </row>
    <row r="45" customFormat="false" ht="12.75" hidden="false" customHeight="false" outlineLevel="0" collapsed="false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27"/>
      <c r="Y45" s="29"/>
      <c r="Z45" s="3"/>
      <c r="AA45" s="3"/>
    </row>
    <row r="46" customFormat="false" ht="13.5" hidden="false" customHeight="false" outlineLevel="0" collapsed="false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27"/>
      <c r="Y46" s="29"/>
      <c r="Z46" s="3"/>
      <c r="AA46" s="3"/>
    </row>
    <row r="47" customFormat="false" ht="13.5" hidden="false" customHeight="false" outlineLevel="0" collapsed="false">
      <c r="B47" s="34" t="s">
        <v>26</v>
      </c>
      <c r="C47" s="35"/>
      <c r="D47" s="36"/>
      <c r="E47" s="3"/>
      <c r="F47" s="37" t="s">
        <v>27</v>
      </c>
      <c r="G47" s="38"/>
      <c r="H47" s="38"/>
      <c r="I47" s="39"/>
      <c r="J47" s="36"/>
      <c r="K47" s="3"/>
      <c r="L47" s="40" t="s">
        <v>28</v>
      </c>
      <c r="M47" s="40"/>
      <c r="N47" s="3"/>
      <c r="Q47" s="3"/>
      <c r="R47" s="3"/>
      <c r="S47" s="3"/>
      <c r="T47" s="3"/>
      <c r="U47" s="3"/>
      <c r="V47" s="3"/>
      <c r="W47" s="3"/>
      <c r="X47" s="27"/>
      <c r="Y47" s="29"/>
      <c r="Z47" s="3"/>
      <c r="AA47" s="3"/>
    </row>
    <row r="48" customFormat="false" ht="12.75" hidden="false" customHeight="false" outlineLevel="0" collapsed="false">
      <c r="B48" s="41" t="s">
        <v>21</v>
      </c>
      <c r="C48" s="42"/>
      <c r="D48" s="43" t="s">
        <v>29</v>
      </c>
      <c r="E48" s="3"/>
      <c r="F48" s="44" t="s">
        <v>15</v>
      </c>
      <c r="G48" s="45"/>
      <c r="H48" s="45"/>
      <c r="I48" s="45"/>
      <c r="J48" s="46" t="s">
        <v>30</v>
      </c>
      <c r="K48" s="3"/>
      <c r="L48" s="47" t="s">
        <v>14</v>
      </c>
      <c r="M48" s="48" t="n">
        <v>116884</v>
      </c>
      <c r="N48" s="3"/>
      <c r="Q48" s="3"/>
      <c r="R48" s="3"/>
      <c r="S48" s="3"/>
      <c r="T48" s="3"/>
      <c r="U48" s="3"/>
      <c r="V48" s="3"/>
      <c r="W48" s="3"/>
      <c r="X48" s="27"/>
      <c r="Y48" s="29"/>
      <c r="Z48" s="3"/>
      <c r="AA48" s="3"/>
    </row>
    <row r="49" customFormat="false" ht="12.75" hidden="false" customHeight="false" outlineLevel="0" collapsed="false">
      <c r="B49" s="49" t="s">
        <v>31</v>
      </c>
      <c r="C49" s="20"/>
      <c r="D49" s="50" t="s">
        <v>32</v>
      </c>
      <c r="E49" s="3"/>
      <c r="F49" s="51"/>
      <c r="G49" s="52"/>
      <c r="H49" s="52"/>
      <c r="I49" s="52"/>
      <c r="J49" s="53"/>
      <c r="K49" s="3"/>
      <c r="L49" s="54" t="s">
        <v>15</v>
      </c>
      <c r="M49" s="55" t="n">
        <v>119205</v>
      </c>
      <c r="N49" s="3"/>
      <c r="Q49" s="3"/>
      <c r="R49" s="3"/>
      <c r="S49" s="3"/>
      <c r="T49" s="3"/>
      <c r="U49" s="3"/>
      <c r="V49" s="3"/>
      <c r="W49" s="3"/>
      <c r="X49" s="27"/>
      <c r="Y49" s="29"/>
      <c r="Z49" s="3"/>
      <c r="AA49" s="3"/>
    </row>
    <row r="50" customFormat="false" ht="13.5" hidden="false" customHeight="false" outlineLevel="0" collapsed="false">
      <c r="B50" s="49" t="s">
        <v>16</v>
      </c>
      <c r="C50" s="20"/>
      <c r="D50" s="50" t="s">
        <v>33</v>
      </c>
      <c r="E50" s="3"/>
      <c r="F50" s="56" t="s">
        <v>34</v>
      </c>
      <c r="G50" s="31"/>
      <c r="H50" s="31"/>
      <c r="I50" s="31"/>
      <c r="J50" s="57" t="n">
        <v>24516</v>
      </c>
      <c r="K50" s="3"/>
      <c r="L50" s="54" t="s">
        <v>15</v>
      </c>
      <c r="M50" s="53" t="n">
        <v>119202</v>
      </c>
      <c r="N50" s="3"/>
      <c r="Q50" s="3"/>
      <c r="R50" s="3"/>
      <c r="S50" s="3"/>
      <c r="T50" s="3"/>
      <c r="U50" s="3"/>
      <c r="V50" s="3"/>
      <c r="W50" s="3"/>
      <c r="X50" s="27"/>
      <c r="Y50" s="29"/>
      <c r="Z50" s="3"/>
      <c r="AA50" s="3"/>
    </row>
    <row r="51" customFormat="false" ht="13.5" hidden="false" customHeight="false" outlineLevel="0" collapsed="false">
      <c r="B51" s="58" t="s">
        <v>35</v>
      </c>
      <c r="C51" s="59"/>
      <c r="D51" s="60" t="s">
        <v>36</v>
      </c>
      <c r="E51" s="3"/>
      <c r="F51" s="3"/>
      <c r="G51" s="3"/>
      <c r="H51" s="3"/>
      <c r="I51" s="3"/>
      <c r="J51" s="3"/>
      <c r="K51" s="3"/>
      <c r="L51" s="54" t="s">
        <v>15</v>
      </c>
      <c r="M51" s="55" t="n">
        <v>123686</v>
      </c>
      <c r="N51" s="3"/>
      <c r="Q51" s="3"/>
      <c r="R51" s="3"/>
      <c r="S51" s="3"/>
      <c r="T51" s="3"/>
      <c r="U51" s="3"/>
      <c r="V51" s="3"/>
      <c r="W51" s="3"/>
      <c r="X51" s="27"/>
      <c r="Y51" s="29"/>
      <c r="Z51" s="3"/>
      <c r="AA51" s="3"/>
    </row>
    <row r="52" customFormat="false" ht="13.5" hidden="false" customHeight="false" outlineLevel="0" collapsed="false">
      <c r="B52" s="3"/>
      <c r="C52" s="3"/>
      <c r="D52" s="3"/>
      <c r="E52" s="3"/>
      <c r="F52" s="3"/>
      <c r="G52" s="3"/>
      <c r="H52" s="3"/>
      <c r="I52" s="3"/>
      <c r="J52" s="3"/>
      <c r="K52" s="3"/>
      <c r="L52" s="56"/>
      <c r="M52" s="61"/>
      <c r="N52" s="3"/>
      <c r="Q52" s="3"/>
      <c r="R52" s="3"/>
      <c r="S52" s="3"/>
      <c r="T52" s="3"/>
      <c r="U52" s="3"/>
      <c r="V52" s="3"/>
      <c r="W52" s="3"/>
      <c r="X52" s="27"/>
      <c r="Y52" s="29"/>
      <c r="Z52" s="3"/>
      <c r="AA52" s="3"/>
    </row>
    <row r="53" customFormat="false" ht="12.75" hidden="false" customHeight="false" outlineLevel="0" collapsed="false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Q53" s="3"/>
      <c r="R53" s="3"/>
      <c r="S53" s="3"/>
      <c r="T53" s="3"/>
      <c r="U53" s="3"/>
      <c r="V53" s="3"/>
      <c r="W53" s="3"/>
      <c r="X53" s="27"/>
      <c r="Y53" s="29"/>
      <c r="Z53" s="3"/>
      <c r="AA53" s="3"/>
    </row>
    <row r="54" customFormat="false" ht="12.75" hidden="false" customHeight="false" outlineLevel="0" collapsed="false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Q54" s="3"/>
      <c r="R54" s="3"/>
      <c r="S54" s="3"/>
      <c r="T54" s="3"/>
      <c r="U54" s="3"/>
      <c r="V54" s="3"/>
      <c r="W54" s="3"/>
      <c r="X54" s="27"/>
      <c r="Y54" s="29"/>
      <c r="Z54" s="3"/>
      <c r="AA54" s="3"/>
    </row>
    <row r="55" customFormat="false" ht="12.75" hidden="false" customHeight="false" outlineLevel="0" collapsed="false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Q55" s="3"/>
      <c r="R55" s="3"/>
      <c r="S55" s="3"/>
      <c r="T55" s="3"/>
      <c r="U55" s="3"/>
      <c r="V55" s="3"/>
      <c r="W55" s="3"/>
      <c r="X55" s="27"/>
      <c r="Y55" s="29"/>
      <c r="Z55" s="3"/>
      <c r="AA55" s="3"/>
    </row>
    <row r="56" customFormat="false" ht="12.75" hidden="false" customHeight="false" outlineLevel="0" collapsed="false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Q56" s="3"/>
      <c r="R56" s="3"/>
      <c r="S56" s="3"/>
      <c r="T56" s="3"/>
      <c r="U56" s="3"/>
      <c r="V56" s="3"/>
      <c r="W56" s="3"/>
      <c r="X56" s="27"/>
      <c r="Y56" s="29"/>
      <c r="Z56" s="3"/>
      <c r="AA56" s="3"/>
    </row>
    <row r="57" customFormat="false" ht="12.75" hidden="false" customHeight="false" outlineLevel="0" collapsed="false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Q57" s="3"/>
      <c r="R57" s="3"/>
      <c r="S57" s="3"/>
      <c r="T57" s="3"/>
      <c r="U57" s="3"/>
      <c r="V57" s="3"/>
      <c r="W57" s="3"/>
      <c r="X57" s="27"/>
      <c r="Y57" s="29"/>
      <c r="Z57" s="3"/>
      <c r="AA57" s="3"/>
    </row>
    <row r="58" customFormat="false" ht="12.75" hidden="false" customHeight="false" outlineLevel="0" collapsed="false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Q58" s="3"/>
      <c r="R58" s="3"/>
      <c r="S58" s="3"/>
      <c r="T58" s="3"/>
      <c r="U58" s="3"/>
      <c r="V58" s="3"/>
      <c r="W58" s="3"/>
      <c r="X58" s="27"/>
      <c r="Y58" s="29"/>
      <c r="Z58" s="3"/>
      <c r="AA58" s="3"/>
    </row>
    <row r="59" customFormat="false" ht="12.75" hidden="false" customHeight="false" outlineLevel="0" collapsed="false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Q59" s="3"/>
      <c r="R59" s="3"/>
      <c r="S59" s="3"/>
      <c r="T59" s="3"/>
      <c r="U59" s="3"/>
      <c r="V59" s="3"/>
      <c r="W59" s="3"/>
      <c r="X59" s="27"/>
      <c r="Y59" s="29"/>
      <c r="Z59" s="3"/>
      <c r="AA59" s="3"/>
    </row>
  </sheetData>
  <mergeCells count="6">
    <mergeCell ref="B9:J9"/>
    <mergeCell ref="L9:Q9"/>
    <mergeCell ref="S9:V9"/>
    <mergeCell ref="AB10:AF10"/>
    <mergeCell ref="AH10:AL10"/>
    <mergeCell ref="L47:M4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Ken Seaman x3-5256&amp;R&amp;8&amp;D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39" activeCellId="0" sqref="I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0.28"/>
    <col collapsed="false" customWidth="true" hidden="false" outlineLevel="0" max="3" min="3" style="3" width="9.28"/>
    <col collapsed="false" customWidth="true" hidden="false" outlineLevel="0" max="5" min="4" style="3" width="10.28"/>
    <col collapsed="false" customWidth="true" hidden="false" outlineLevel="0" max="6" min="6" style="3" width="3.42"/>
    <col collapsed="false" customWidth="true" hidden="false" outlineLevel="0" max="7" min="7" style="3" width="12.85"/>
    <col collapsed="false" customWidth="true" hidden="false" outlineLevel="0" max="8" min="8" style="0" width="12.85"/>
    <col collapsed="false" customWidth="true" hidden="false" outlineLevel="0" max="9" min="9" style="3" width="7.99"/>
  </cols>
  <sheetData>
    <row r="1" customFormat="false" ht="12.75" hidden="false" customHeight="false" outlineLevel="0" collapsed="false">
      <c r="A1" s="62" t="e">
        <f aca="false">'[1]'!A3</f>
        <v>#N/A</v>
      </c>
    </row>
    <row r="2" customFormat="false" ht="12.75" hidden="false" customHeight="false" outlineLevel="0" collapsed="false">
      <c r="A2" s="62" t="e">
        <f aca="false">'[1]'!A4</f>
        <v>#N/A</v>
      </c>
    </row>
    <row r="3" customFormat="false" ht="12.75" hidden="false" customHeight="false" outlineLevel="0" collapsed="false">
      <c r="A3" s="62" t="e">
        <f aca="false">'[1]'!A6</f>
        <v>#N/A</v>
      </c>
    </row>
    <row r="5" customFormat="false" ht="12.75" hidden="false" customHeight="false" outlineLevel="0" collapsed="false">
      <c r="B5" s="63" t="s">
        <v>37</v>
      </c>
      <c r="C5" s="63"/>
      <c r="D5" s="63"/>
      <c r="E5" s="63"/>
      <c r="G5" s="63" t="s">
        <v>38</v>
      </c>
      <c r="H5" s="63"/>
      <c r="I5" s="63"/>
    </row>
    <row r="6" customFormat="false" ht="12.75" hidden="false" customHeight="false" outlineLevel="0" collapsed="false">
      <c r="B6" s="64"/>
      <c r="C6" s="64"/>
      <c r="D6" s="64"/>
      <c r="E6" s="64"/>
      <c r="G6" s="64" t="s">
        <v>13</v>
      </c>
      <c r="H6" s="64" t="s">
        <v>14</v>
      </c>
      <c r="I6" s="64" t="s">
        <v>39</v>
      </c>
    </row>
    <row r="7" customFormat="false" ht="12.75" hidden="false" customHeight="false" outlineLevel="0" collapsed="false">
      <c r="B7" s="65" t="n">
        <v>1008</v>
      </c>
      <c r="C7" s="65" t="n">
        <v>1007</v>
      </c>
      <c r="D7" s="65" t="n">
        <v>7269</v>
      </c>
      <c r="E7" s="66" t="s">
        <v>19</v>
      </c>
      <c r="F7" s="67"/>
      <c r="G7" s="66" t="n">
        <v>7269</v>
      </c>
      <c r="H7" s="18" t="n">
        <v>7269</v>
      </c>
      <c r="I7" s="66" t="n">
        <v>7269</v>
      </c>
    </row>
    <row r="8" customFormat="false" ht="12.75" hidden="false" customHeight="false" outlineLevel="0" collapsed="false">
      <c r="A8" s="0" t="n">
        <v>1</v>
      </c>
      <c r="B8" s="3" t="n">
        <v>0</v>
      </c>
      <c r="C8" s="3" t="n">
        <v>0</v>
      </c>
      <c r="D8" s="3" t="n">
        <v>0</v>
      </c>
      <c r="E8" s="3" t="n">
        <f aca="false">+B8+D8+C8</f>
        <v>0</v>
      </c>
      <c r="G8" s="3" t="n">
        <v>5000</v>
      </c>
      <c r="H8" s="3" t="n">
        <v>0</v>
      </c>
      <c r="I8" s="3" t="n">
        <v>0</v>
      </c>
    </row>
    <row r="9" customFormat="false" ht="12.75" hidden="false" customHeight="false" outlineLevel="0" collapsed="false">
      <c r="A9" s="0" t="n">
        <v>2</v>
      </c>
      <c r="B9" s="3" t="n">
        <v>0</v>
      </c>
      <c r="C9" s="3" t="n">
        <v>0</v>
      </c>
      <c r="D9" s="3" t="n">
        <v>0</v>
      </c>
      <c r="E9" s="3" t="n">
        <f aca="false">+B9+D9+C9</f>
        <v>0</v>
      </c>
      <c r="G9" s="3" t="n">
        <v>5000</v>
      </c>
      <c r="H9" s="3" t="n">
        <v>0</v>
      </c>
      <c r="I9" s="3" t="n">
        <v>0</v>
      </c>
    </row>
    <row r="10" customFormat="false" ht="12.75" hidden="false" customHeight="false" outlineLevel="0" collapsed="false">
      <c r="A10" s="0" t="n">
        <v>3</v>
      </c>
      <c r="B10" s="3" t="n">
        <v>0</v>
      </c>
      <c r="C10" s="3" t="n">
        <v>0</v>
      </c>
      <c r="D10" s="3" t="n">
        <v>0</v>
      </c>
      <c r="E10" s="3" t="n">
        <f aca="false">+B10+D10+C10</f>
        <v>0</v>
      </c>
      <c r="G10" s="3" t="n">
        <v>5000</v>
      </c>
      <c r="H10" s="3" t="n">
        <v>0</v>
      </c>
      <c r="I10" s="3" t="n">
        <v>0</v>
      </c>
    </row>
    <row r="11" customFormat="false" ht="12.75" hidden="false" customHeight="false" outlineLevel="0" collapsed="false">
      <c r="A11" s="0" t="n">
        <f aca="false">+A10+1</f>
        <v>4</v>
      </c>
      <c r="B11" s="3" t="n">
        <v>0</v>
      </c>
      <c r="C11" s="3" t="n">
        <v>0</v>
      </c>
      <c r="D11" s="3" t="n">
        <v>0</v>
      </c>
      <c r="E11" s="3" t="n">
        <f aca="false">+B11+D11+C11</f>
        <v>0</v>
      </c>
      <c r="G11" s="3" t="n">
        <v>5000</v>
      </c>
      <c r="H11" s="3" t="n">
        <v>0</v>
      </c>
      <c r="I11" s="3" t="n">
        <v>0</v>
      </c>
    </row>
    <row r="12" customFormat="false" ht="12.75" hidden="false" customHeight="false" outlineLevel="0" collapsed="false">
      <c r="A12" s="0" t="n">
        <f aca="false">+A11+1</f>
        <v>5</v>
      </c>
      <c r="B12" s="3" t="n">
        <v>0</v>
      </c>
      <c r="C12" s="3" t="n">
        <v>0</v>
      </c>
      <c r="D12" s="3" t="n">
        <v>0</v>
      </c>
      <c r="E12" s="3" t="n">
        <f aca="false">+B12+D12+C12</f>
        <v>0</v>
      </c>
      <c r="G12" s="3" t="n">
        <v>5000</v>
      </c>
      <c r="H12" s="3" t="n">
        <v>0</v>
      </c>
      <c r="I12" s="3" t="n">
        <v>10000</v>
      </c>
    </row>
    <row r="13" customFormat="false" ht="12.75" hidden="false" customHeight="false" outlineLevel="0" collapsed="false">
      <c r="A13" s="0" t="n">
        <f aca="false">+A12+1</f>
        <v>6</v>
      </c>
      <c r="B13" s="3" t="n">
        <v>0</v>
      </c>
      <c r="C13" s="3" t="n">
        <v>0</v>
      </c>
      <c r="D13" s="3" t="n">
        <v>0</v>
      </c>
      <c r="E13" s="3" t="n">
        <f aca="false">+B13+D13+C13</f>
        <v>0</v>
      </c>
      <c r="G13" s="3" t="n">
        <v>5000</v>
      </c>
      <c r="H13" s="3" t="n">
        <v>0</v>
      </c>
      <c r="I13" s="3" t="n">
        <v>10000</v>
      </c>
    </row>
    <row r="14" customFormat="false" ht="12.75" hidden="false" customHeight="false" outlineLevel="0" collapsed="false">
      <c r="A14" s="0" t="n">
        <f aca="false">+A13+1</f>
        <v>7</v>
      </c>
      <c r="B14" s="3" t="n">
        <v>0</v>
      </c>
      <c r="C14" s="3" t="n">
        <v>0</v>
      </c>
      <c r="D14" s="3" t="n">
        <v>0</v>
      </c>
      <c r="E14" s="3" t="n">
        <f aca="false">+B14+D14+C14</f>
        <v>0</v>
      </c>
      <c r="G14" s="3" t="n">
        <v>5000</v>
      </c>
      <c r="H14" s="3" t="n">
        <v>0</v>
      </c>
      <c r="I14" s="3" t="n">
        <v>0</v>
      </c>
    </row>
    <row r="15" customFormat="false" ht="12.75" hidden="false" customHeight="false" outlineLevel="0" collapsed="false">
      <c r="A15" s="0" t="n">
        <f aca="false">+A14+1</f>
        <v>8</v>
      </c>
      <c r="B15" s="3" t="n">
        <v>0</v>
      </c>
      <c r="C15" s="3" t="n">
        <v>0</v>
      </c>
      <c r="D15" s="3" t="n">
        <v>0</v>
      </c>
      <c r="E15" s="3" t="n">
        <f aca="false">+B15+D15+C15</f>
        <v>0</v>
      </c>
      <c r="G15" s="3" t="n">
        <v>5000</v>
      </c>
      <c r="H15" s="3" t="n">
        <v>0</v>
      </c>
      <c r="I15" s="3" t="n">
        <v>0</v>
      </c>
    </row>
    <row r="16" customFormat="false" ht="12.75" hidden="false" customHeight="false" outlineLevel="0" collapsed="false">
      <c r="A16" s="0" t="n">
        <f aca="false">+A15+1</f>
        <v>9</v>
      </c>
      <c r="B16" s="3" t="n">
        <v>0</v>
      </c>
      <c r="C16" s="3" t="n">
        <v>0</v>
      </c>
      <c r="D16" s="3" t="n">
        <v>0</v>
      </c>
      <c r="E16" s="3" t="n">
        <f aca="false">+B16+D16+C16</f>
        <v>0</v>
      </c>
      <c r="G16" s="3" t="n">
        <v>5000</v>
      </c>
      <c r="H16" s="3" t="n">
        <v>0</v>
      </c>
      <c r="I16" s="3" t="n">
        <v>0</v>
      </c>
    </row>
    <row r="17" customFormat="false" ht="12.75" hidden="false" customHeight="false" outlineLevel="0" collapsed="false">
      <c r="A17" s="0" t="n">
        <f aca="false">+A16+1</f>
        <v>10</v>
      </c>
      <c r="B17" s="3" t="n">
        <v>0</v>
      </c>
      <c r="C17" s="3" t="n">
        <v>0</v>
      </c>
      <c r="D17" s="3" t="n">
        <v>0</v>
      </c>
      <c r="E17" s="3" t="n">
        <f aca="false">+B17+D17+C17</f>
        <v>0</v>
      </c>
      <c r="G17" s="3" t="n">
        <v>5000</v>
      </c>
      <c r="H17" s="3" t="n">
        <v>0</v>
      </c>
      <c r="I17" s="3" t="n">
        <v>0</v>
      </c>
    </row>
    <row r="18" customFormat="false" ht="12.75" hidden="false" customHeight="false" outlineLevel="0" collapsed="false">
      <c r="A18" s="0" t="n">
        <f aca="false">+A17+1</f>
        <v>11</v>
      </c>
      <c r="B18" s="3" t="n">
        <v>0</v>
      </c>
      <c r="C18" s="3" t="n">
        <v>0</v>
      </c>
      <c r="D18" s="3" t="n">
        <v>0</v>
      </c>
      <c r="E18" s="3" t="n">
        <f aca="false">+B18+D18+C18</f>
        <v>0</v>
      </c>
      <c r="G18" s="3" t="n">
        <v>5000</v>
      </c>
      <c r="H18" s="3" t="n">
        <v>0</v>
      </c>
      <c r="I18" s="3" t="n">
        <v>0</v>
      </c>
    </row>
    <row r="19" customFormat="false" ht="12.75" hidden="false" customHeight="false" outlineLevel="0" collapsed="false">
      <c r="A19" s="0" t="n">
        <f aca="false">+A18+1</f>
        <v>12</v>
      </c>
      <c r="B19" s="3" t="n">
        <v>0</v>
      </c>
      <c r="C19" s="3" t="n">
        <v>0</v>
      </c>
      <c r="D19" s="3" t="n">
        <v>0</v>
      </c>
      <c r="E19" s="3" t="n">
        <f aca="false">+B19+D19+C19</f>
        <v>0</v>
      </c>
      <c r="G19" s="3" t="n">
        <v>5000</v>
      </c>
      <c r="H19" s="3" t="n">
        <v>0</v>
      </c>
      <c r="I19" s="3" t="n">
        <v>0</v>
      </c>
    </row>
    <row r="20" customFormat="false" ht="12.75" hidden="false" customHeight="false" outlineLevel="0" collapsed="false">
      <c r="A20" s="0" t="n">
        <f aca="false">+A19+1</f>
        <v>13</v>
      </c>
      <c r="B20" s="3" t="n">
        <v>0</v>
      </c>
      <c r="C20" s="3" t="n">
        <v>0</v>
      </c>
      <c r="D20" s="3" t="n">
        <v>0</v>
      </c>
      <c r="E20" s="3" t="n">
        <f aca="false">+B20+D20+C20</f>
        <v>0</v>
      </c>
      <c r="G20" s="3" t="n">
        <v>5000</v>
      </c>
      <c r="H20" s="3" t="n">
        <v>0</v>
      </c>
      <c r="I20" s="3" t="n">
        <v>0</v>
      </c>
    </row>
    <row r="21" customFormat="false" ht="12.75" hidden="false" customHeight="false" outlineLevel="0" collapsed="false">
      <c r="A21" s="0" t="n">
        <f aca="false">+A20+1</f>
        <v>14</v>
      </c>
      <c r="B21" s="3" t="n">
        <v>0</v>
      </c>
      <c r="C21" s="3" t="n">
        <v>0</v>
      </c>
      <c r="D21" s="3" t="n">
        <v>0</v>
      </c>
      <c r="E21" s="3" t="n">
        <f aca="false">+B21+D21+C21</f>
        <v>0</v>
      </c>
      <c r="G21" s="3" t="n">
        <v>5000</v>
      </c>
      <c r="H21" s="3" t="n">
        <v>0</v>
      </c>
      <c r="I21" s="3" t="n">
        <v>0</v>
      </c>
    </row>
    <row r="22" customFormat="false" ht="12.75" hidden="false" customHeight="false" outlineLevel="0" collapsed="false">
      <c r="A22" s="0" t="n">
        <f aca="false">+A21+1</f>
        <v>15</v>
      </c>
      <c r="B22" s="3" t="n">
        <v>0</v>
      </c>
      <c r="C22" s="3" t="n">
        <v>0</v>
      </c>
      <c r="D22" s="3" t="n">
        <v>0</v>
      </c>
      <c r="E22" s="3" t="n">
        <f aca="false">+B22+D22+C22</f>
        <v>0</v>
      </c>
      <c r="G22" s="3" t="n">
        <v>5000</v>
      </c>
      <c r="H22" s="3" t="n">
        <v>0</v>
      </c>
      <c r="I22" s="3" t="n">
        <v>0</v>
      </c>
    </row>
    <row r="23" customFormat="false" ht="12.75" hidden="false" customHeight="false" outlineLevel="0" collapsed="false">
      <c r="A23" s="0" t="n">
        <f aca="false">+A22+1</f>
        <v>16</v>
      </c>
      <c r="B23" s="3" t="n">
        <v>0</v>
      </c>
      <c r="C23" s="3" t="n">
        <v>0</v>
      </c>
      <c r="D23" s="3" t="n">
        <v>0</v>
      </c>
      <c r="E23" s="3" t="n">
        <f aca="false">+B23+D23+C23</f>
        <v>0</v>
      </c>
      <c r="G23" s="3" t="n">
        <v>5000</v>
      </c>
      <c r="H23" s="3" t="n">
        <v>0</v>
      </c>
      <c r="I23" s="3" t="n">
        <v>0</v>
      </c>
    </row>
    <row r="24" customFormat="false" ht="12.75" hidden="false" customHeight="false" outlineLevel="0" collapsed="false">
      <c r="A24" s="0" t="n">
        <f aca="false">+A23+1</f>
        <v>17</v>
      </c>
      <c r="B24" s="3" t="n">
        <v>0</v>
      </c>
      <c r="C24" s="3" t="n">
        <v>0</v>
      </c>
      <c r="D24" s="3" t="n">
        <v>0</v>
      </c>
      <c r="E24" s="3" t="n">
        <f aca="false">+B24+D24+C24</f>
        <v>0</v>
      </c>
      <c r="G24" s="3" t="n">
        <v>5000</v>
      </c>
      <c r="H24" s="3" t="n">
        <v>0</v>
      </c>
      <c r="I24" s="3" t="n">
        <v>0</v>
      </c>
    </row>
    <row r="25" customFormat="false" ht="12.75" hidden="false" customHeight="false" outlineLevel="0" collapsed="false">
      <c r="A25" s="0" t="n">
        <f aca="false">+A24+1</f>
        <v>18</v>
      </c>
      <c r="B25" s="3" t="n">
        <v>0</v>
      </c>
      <c r="C25" s="3" t="n">
        <v>0</v>
      </c>
      <c r="D25" s="3" t="n">
        <v>0</v>
      </c>
      <c r="E25" s="3" t="n">
        <f aca="false">+B25+D25+C25</f>
        <v>0</v>
      </c>
      <c r="G25" s="3" t="n">
        <v>5000</v>
      </c>
      <c r="H25" s="3" t="n">
        <v>0</v>
      </c>
      <c r="I25" s="3" t="n">
        <v>0</v>
      </c>
    </row>
    <row r="26" customFormat="false" ht="12.75" hidden="false" customHeight="false" outlineLevel="0" collapsed="false">
      <c r="A26" s="0" t="n">
        <f aca="false">+A25+1</f>
        <v>19</v>
      </c>
      <c r="B26" s="3" t="n">
        <v>0</v>
      </c>
      <c r="C26" s="3" t="n">
        <v>0</v>
      </c>
      <c r="D26" s="3" t="n">
        <v>0</v>
      </c>
      <c r="E26" s="3" t="n">
        <f aca="false">+B26+D26+C26</f>
        <v>0</v>
      </c>
      <c r="G26" s="3" t="n">
        <v>5000</v>
      </c>
      <c r="H26" s="3" t="n">
        <v>0</v>
      </c>
      <c r="I26" s="3" t="n">
        <v>0</v>
      </c>
    </row>
    <row r="27" customFormat="false" ht="12.75" hidden="false" customHeight="false" outlineLevel="0" collapsed="false">
      <c r="A27" s="0" t="n">
        <f aca="false">+A26+1</f>
        <v>20</v>
      </c>
      <c r="B27" s="3" t="n">
        <v>0</v>
      </c>
      <c r="C27" s="3" t="n">
        <v>0</v>
      </c>
      <c r="D27" s="3" t="n">
        <v>0</v>
      </c>
      <c r="E27" s="3" t="n">
        <f aca="false">+B27+D27+C27</f>
        <v>0</v>
      </c>
      <c r="G27" s="3" t="n">
        <v>5000</v>
      </c>
      <c r="H27" s="3" t="n">
        <v>0</v>
      </c>
      <c r="I27" s="3" t="n">
        <v>0</v>
      </c>
    </row>
    <row r="28" customFormat="false" ht="12.75" hidden="false" customHeight="false" outlineLevel="0" collapsed="false">
      <c r="A28" s="0" t="n">
        <f aca="false">+A27+1</f>
        <v>21</v>
      </c>
      <c r="B28" s="3" t="n">
        <v>0</v>
      </c>
      <c r="C28" s="3" t="n">
        <v>0</v>
      </c>
      <c r="D28" s="3" t="n">
        <v>0</v>
      </c>
      <c r="E28" s="3" t="n">
        <f aca="false">+B28+D28+C28</f>
        <v>0</v>
      </c>
      <c r="G28" s="3" t="n">
        <v>5000</v>
      </c>
      <c r="H28" s="3" t="n">
        <v>0</v>
      </c>
      <c r="I28" s="3" t="n">
        <v>0</v>
      </c>
    </row>
    <row r="29" customFormat="false" ht="12.75" hidden="false" customHeight="false" outlineLevel="0" collapsed="false">
      <c r="A29" s="0" t="n">
        <v>22</v>
      </c>
      <c r="B29" s="3" t="n">
        <v>0</v>
      </c>
      <c r="C29" s="3" t="n">
        <v>0</v>
      </c>
      <c r="D29" s="3" t="n">
        <v>0</v>
      </c>
      <c r="E29" s="3" t="n">
        <f aca="false">+B29+D29+C29</f>
        <v>0</v>
      </c>
      <c r="G29" s="3" t="n">
        <v>5000</v>
      </c>
      <c r="H29" s="3" t="n">
        <v>0</v>
      </c>
      <c r="I29" s="3" t="n">
        <v>0</v>
      </c>
    </row>
    <row r="30" customFormat="false" ht="12.75" hidden="false" customHeight="false" outlineLevel="0" collapsed="false">
      <c r="A30" s="0" t="n">
        <v>23</v>
      </c>
      <c r="B30" s="3" t="n">
        <v>0</v>
      </c>
      <c r="C30" s="3" t="n">
        <v>0</v>
      </c>
      <c r="D30" s="3" t="n">
        <v>0</v>
      </c>
      <c r="E30" s="3" t="n">
        <f aca="false">+B30+D30+C30</f>
        <v>0</v>
      </c>
      <c r="G30" s="3" t="n">
        <v>5000</v>
      </c>
      <c r="H30" s="3" t="n">
        <v>0</v>
      </c>
      <c r="I30" s="3" t="n">
        <v>0</v>
      </c>
    </row>
    <row r="31" customFormat="false" ht="12.75" hidden="false" customHeight="false" outlineLevel="0" collapsed="false">
      <c r="A31" s="0" t="n">
        <v>24</v>
      </c>
      <c r="B31" s="3" t="n">
        <v>0</v>
      </c>
      <c r="C31" s="3" t="n">
        <v>0</v>
      </c>
      <c r="D31" s="3" t="n">
        <v>0</v>
      </c>
      <c r="E31" s="3" t="n">
        <f aca="false">+B31+D31+C31</f>
        <v>0</v>
      </c>
      <c r="G31" s="3" t="n">
        <v>5000</v>
      </c>
      <c r="H31" s="3" t="n">
        <v>0</v>
      </c>
      <c r="I31" s="3" t="n">
        <v>0</v>
      </c>
    </row>
    <row r="32" customFormat="false" ht="12.75" hidden="false" customHeight="false" outlineLevel="0" collapsed="false">
      <c r="A32" s="0" t="n">
        <v>25</v>
      </c>
      <c r="B32" s="3" t="n">
        <v>0</v>
      </c>
      <c r="C32" s="3" t="n">
        <v>0</v>
      </c>
      <c r="D32" s="3" t="n">
        <v>0</v>
      </c>
      <c r="E32" s="3" t="n">
        <f aca="false">+B32+D32+C32</f>
        <v>0</v>
      </c>
      <c r="G32" s="3" t="n">
        <v>5000</v>
      </c>
      <c r="H32" s="3" t="n">
        <v>0</v>
      </c>
      <c r="I32" s="3" t="n">
        <v>0</v>
      </c>
    </row>
    <row r="33" customFormat="false" ht="12.75" hidden="false" customHeight="false" outlineLevel="0" collapsed="false">
      <c r="A33" s="0" t="n">
        <v>26</v>
      </c>
      <c r="B33" s="3" t="n">
        <v>0</v>
      </c>
      <c r="C33" s="3" t="n">
        <v>0</v>
      </c>
      <c r="D33" s="3" t="n">
        <v>0</v>
      </c>
      <c r="E33" s="3" t="n">
        <f aca="false">+B33+D33+C33</f>
        <v>0</v>
      </c>
      <c r="G33" s="3" t="n">
        <v>5000</v>
      </c>
      <c r="H33" s="3" t="n">
        <v>0</v>
      </c>
      <c r="I33" s="3" t="n">
        <v>0</v>
      </c>
    </row>
    <row r="34" customFormat="false" ht="12.75" hidden="false" customHeight="false" outlineLevel="0" collapsed="false">
      <c r="A34" s="0" t="n">
        <v>27</v>
      </c>
      <c r="B34" s="3" t="n">
        <v>0</v>
      </c>
      <c r="C34" s="3" t="n">
        <v>0</v>
      </c>
      <c r="D34" s="3" t="n">
        <v>0</v>
      </c>
      <c r="E34" s="3" t="n">
        <f aca="false">+B34+D34+C34</f>
        <v>0</v>
      </c>
      <c r="G34" s="3" t="n">
        <v>5000</v>
      </c>
      <c r="H34" s="3" t="n">
        <v>0</v>
      </c>
      <c r="I34" s="3" t="n">
        <v>5000</v>
      </c>
    </row>
    <row r="35" customFormat="false" ht="12.75" hidden="false" customHeight="false" outlineLevel="0" collapsed="false">
      <c r="A35" s="0" t="n">
        <v>28</v>
      </c>
      <c r="B35" s="3" t="n">
        <v>0</v>
      </c>
      <c r="C35" s="3" t="n">
        <v>0</v>
      </c>
      <c r="D35" s="3" t="n">
        <v>0</v>
      </c>
      <c r="E35" s="3" t="n">
        <f aca="false">+B35+D35+C35</f>
        <v>0</v>
      </c>
      <c r="G35" s="3" t="n">
        <v>5000</v>
      </c>
      <c r="H35" s="3" t="n">
        <v>0</v>
      </c>
      <c r="I35" s="3" t="n">
        <v>0</v>
      </c>
    </row>
    <row r="36" customFormat="false" ht="12.75" hidden="false" customHeight="false" outlineLevel="0" collapsed="false">
      <c r="A36" s="0" t="n">
        <v>29</v>
      </c>
      <c r="B36" s="3" t="n">
        <f aca="false">SUM(B8:B35)</f>
        <v>0</v>
      </c>
      <c r="C36" s="3" t="n">
        <f aca="false">SUM(C8:C35)</f>
        <v>0</v>
      </c>
      <c r="D36" s="3" t="n">
        <f aca="false">SUM(D8:D35)</f>
        <v>0</v>
      </c>
      <c r="E36" s="3" t="n">
        <f aca="false">SUM(E8:E35)</f>
        <v>0</v>
      </c>
      <c r="G36" s="3" t="n">
        <v>5000</v>
      </c>
      <c r="H36" s="3" t="n">
        <v>0</v>
      </c>
      <c r="I36" s="3" t="n">
        <v>0</v>
      </c>
    </row>
    <row r="37" customFormat="false" ht="12.75" hidden="false" customHeight="false" outlineLevel="0" collapsed="false">
      <c r="A37" s="0" t="n">
        <v>30</v>
      </c>
      <c r="B37" s="3" t="n">
        <f aca="false">SUM(B9:B36)</f>
        <v>0</v>
      </c>
      <c r="C37" s="3" t="n">
        <f aca="false">SUM(C9:C36)</f>
        <v>0</v>
      </c>
      <c r="D37" s="3" t="n">
        <f aca="false">SUM(D9:D36)</f>
        <v>0</v>
      </c>
      <c r="E37" s="3" t="n">
        <f aca="false">SUM(E9:E36)</f>
        <v>0</v>
      </c>
      <c r="G37" s="3" t="n">
        <v>5000</v>
      </c>
      <c r="H37" s="3" t="n">
        <v>0</v>
      </c>
      <c r="I37" s="3" t="n">
        <v>0</v>
      </c>
    </row>
    <row r="38" customFormat="false" ht="12.75" hidden="false" customHeight="false" outlineLevel="0" collapsed="false">
      <c r="A38" s="0" t="n">
        <v>31</v>
      </c>
      <c r="B38" s="3" t="n">
        <v>0</v>
      </c>
      <c r="C38" s="3" t="n">
        <v>0</v>
      </c>
      <c r="D38" s="3" t="n">
        <v>0</v>
      </c>
      <c r="E38" s="3" t="n">
        <v>0</v>
      </c>
      <c r="G38" s="3" t="n">
        <v>5000</v>
      </c>
      <c r="H38" s="3" t="n">
        <v>0</v>
      </c>
      <c r="I38" s="3" t="n">
        <v>0</v>
      </c>
    </row>
  </sheetData>
  <mergeCells count="2">
    <mergeCell ref="B5:E5"/>
    <mergeCell ref="G5:I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1999-09-07T12:11:57Z</dcterms:created>
  <dc:creator>kseaman</dc:creator>
  <dc:description/>
  <dc:language>en-US</dc:language>
  <cp:lastModifiedBy>alannou</cp:lastModifiedBy>
  <cp:lastPrinted>1999-09-21T15:32:55Z</cp:lastPrinted>
  <cp:revision>0</cp:revision>
  <dc:subject/>
  <dc:title/>
</cp:coreProperties>
</file>