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<sst xmlns="http://schemas.openxmlformats.org/spreadsheetml/2006/main" count="848" uniqueCount="155">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</sst>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5.87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4.33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4.33"/>
    <col collapsed="false" customWidth="true" hidden="false" outlineLevel="0" max="14" min="14" style="6" width="12.99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37287</v>
      </c>
      <c r="F3" s="12" t="n">
        <v>37286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3.2" hidden="false" customHeight="false" outlineLevel="0" collapsed="false">
      <c r="A5" s="8" t="s">
        <v>14</v>
      </c>
      <c r="B5" s="1" t="s">
        <v>15</v>
      </c>
      <c r="C5" s="6" t="n">
        <v>2321415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2321415</v>
      </c>
      <c r="K5" s="4" t="n">
        <f aca="false">J5</f>
        <v>2321415</v>
      </c>
      <c r="L5" s="5" t="n">
        <v>1</v>
      </c>
    </row>
    <row r="6" customFormat="false" ht="13.2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4" t="s">
        <v>0</v>
      </c>
      <c r="B8" s="16" t="s">
        <v>18</v>
      </c>
      <c r="C8" s="2" t="n">
        <v>-5000</v>
      </c>
      <c r="D8" s="2" t="s">
        <v>0</v>
      </c>
      <c r="E8" s="13" t="n">
        <v>97.84</v>
      </c>
      <c r="F8" s="13" t="n">
        <v>97.84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  <c r="M8" s="6" t="s">
        <v>0</v>
      </c>
    </row>
    <row r="9" customFormat="false" ht="13.2" hidden="false" customHeight="false" outlineLevel="0" collapsed="false">
      <c r="A9" s="14" t="s">
        <v>0</v>
      </c>
      <c r="B9" s="16" t="s">
        <v>19</v>
      </c>
      <c r="C9" s="2" t="n">
        <v>-1000</v>
      </c>
      <c r="D9" s="2" t="s">
        <v>0</v>
      </c>
      <c r="E9" s="13" t="n">
        <v>59.81</v>
      </c>
      <c r="F9" s="13" t="n">
        <v>59.81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  <c r="M9" s="6" t="s">
        <v>0</v>
      </c>
    </row>
    <row r="10" customFormat="false" ht="13.2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33.86</v>
      </c>
      <c r="F10" s="13" t="n">
        <v>33.86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  <c r="M10" s="6" t="s">
        <v>0</v>
      </c>
    </row>
    <row r="11" customFormat="false" ht="13.2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56.26</v>
      </c>
      <c r="F11" s="13" t="n">
        <v>56.26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  <c r="M11" s="6" t="s">
        <v>0</v>
      </c>
    </row>
    <row r="12" customFormat="false" ht="13.2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62.85</v>
      </c>
      <c r="F12" s="13" t="n">
        <v>62.85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  <c r="M12" s="6" t="s">
        <v>0</v>
      </c>
    </row>
    <row r="13" customFormat="false" ht="13.2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32.15</v>
      </c>
      <c r="F13" s="13" t="n">
        <v>32.15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  <c r="M13" s="6" t="s">
        <v>0</v>
      </c>
    </row>
    <row r="14" customFormat="false" ht="13.2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54.33</v>
      </c>
      <c r="F14" s="13" t="n">
        <v>54.33</v>
      </c>
      <c r="G14" s="4" t="n">
        <f aca="false">C14*(E14-F14)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s">
        <v>0</v>
      </c>
    </row>
    <row r="15" customFormat="false" ht="13.2" hidden="false" customHeight="false" outlineLevel="0" collapsed="false">
      <c r="A15" s="14" t="s">
        <v>0</v>
      </c>
      <c r="B15" s="16" t="s">
        <v>25</v>
      </c>
      <c r="C15" s="2" t="n">
        <v>-1000</v>
      </c>
      <c r="D15" s="2" t="s">
        <v>0</v>
      </c>
      <c r="E15" s="13" t="n">
        <v>111.87</v>
      </c>
      <c r="F15" s="13" t="n">
        <v>111.87</v>
      </c>
      <c r="G15" s="4" t="n">
        <f aca="false">C15*(E15-F15)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s">
        <v>0</v>
      </c>
    </row>
    <row r="16" customFormat="false" ht="13.2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3.2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0.55</v>
      </c>
      <c r="F17" s="13" t="n">
        <v>0.55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3.2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3.2</v>
      </c>
      <c r="F18" s="13" t="n">
        <v>3.2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1.85</v>
      </c>
      <c r="F19" s="13" t="n">
        <v>1.85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0.45</v>
      </c>
      <c r="F20" s="13" t="n">
        <v>0.45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3.2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3.2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2321415</v>
      </c>
      <c r="N22" s="6" t="n">
        <v>2321415</v>
      </c>
      <c r="O22" s="19" t="n">
        <f aca="false">M22-N22</f>
        <v>0</v>
      </c>
    </row>
    <row r="23" customFormat="false" ht="13.2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3.2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-0.0169668877425278</v>
      </c>
      <c r="N24" s="21" t="s">
        <v>0</v>
      </c>
      <c r="O24" s="3" t="n">
        <v>0.386</v>
      </c>
    </row>
    <row r="25" customFormat="false" ht="13.2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3.2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16.62</v>
      </c>
      <c r="F26" s="13" t="n">
        <v>16.62</v>
      </c>
      <c r="G26" s="4" t="n">
        <f aca="false">C26*(E26-F26)</f>
        <v>0</v>
      </c>
      <c r="H26" s="4" t="n">
        <f aca="false">C26*(E26-F26)</f>
        <v>0</v>
      </c>
      <c r="I26" s="13"/>
      <c r="J26" s="4" t="n">
        <f aca="false">C26*E26</f>
        <v>14958</v>
      </c>
      <c r="K26" s="4" t="n">
        <f aca="false">J26</f>
        <v>14958</v>
      </c>
      <c r="L26" s="5" t="n">
        <v>2</v>
      </c>
      <c r="M26" s="6" t="s">
        <v>0</v>
      </c>
      <c r="O26" s="19" t="n">
        <f aca="false">O22*O24</f>
        <v>0</v>
      </c>
    </row>
    <row r="27" customFormat="false" ht="13.2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17.05</v>
      </c>
      <c r="F27" s="13" t="n">
        <v>17.05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1705</v>
      </c>
      <c r="K27" s="4" t="n">
        <f aca="false">J27</f>
        <v>1705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29.25</v>
      </c>
      <c r="F28" s="13" t="n">
        <v>29.25</v>
      </c>
      <c r="G28" s="4" t="n">
        <f aca="false">C28*(E28-F28)</f>
        <v>0</v>
      </c>
      <c r="H28" s="4" t="n">
        <f aca="false">C28*(E28-F28)</f>
        <v>0</v>
      </c>
      <c r="I28" s="13"/>
      <c r="J28" s="4" t="n">
        <f aca="false">C28*E28</f>
        <v>2427.75</v>
      </c>
      <c r="K28" s="4" t="n">
        <f aca="false">J28</f>
        <v>2427.75</v>
      </c>
      <c r="L28" s="5" t="n">
        <v>2</v>
      </c>
      <c r="M28" s="6" t="s">
        <v>0</v>
      </c>
    </row>
    <row r="29" customFormat="false" ht="13.2" hidden="false" customHeight="false" outlineLevel="0" collapsed="false">
      <c r="A29" s="8"/>
      <c r="B29" s="16" t="s">
        <v>41</v>
      </c>
      <c r="C29" s="2" t="n">
        <v>169</v>
      </c>
      <c r="E29" s="13" t="n">
        <v>14</v>
      </c>
      <c r="F29" s="13" t="n">
        <v>14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2366</v>
      </c>
      <c r="K29" s="4" t="n">
        <f aca="false">J29</f>
        <v>2366</v>
      </c>
      <c r="L29" s="5" t="n">
        <v>2</v>
      </c>
      <c r="M29" s="6" t="s">
        <v>0</v>
      </c>
    </row>
    <row r="30" customFormat="false" ht="13.2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3.2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3.2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3.2" hidden="false" customHeight="false" outlineLevel="0" collapsed="false">
      <c r="A33" s="8" t="s">
        <v>44</v>
      </c>
      <c r="B33" s="1" t="s">
        <v>45</v>
      </c>
      <c r="C33" s="2" t="n">
        <v>136728.25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136728.25</v>
      </c>
      <c r="K33" s="4" t="n">
        <f aca="false">J33</f>
        <v>136728.25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3.2" hidden="false" customHeight="false" outlineLevel="0" collapsed="false">
      <c r="A36" s="8"/>
      <c r="E36" s="13"/>
      <c r="F36" s="13"/>
      <c r="I36" s="5"/>
    </row>
    <row r="37" customFormat="false" ht="13.2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3.2" hidden="false" customHeight="false" outlineLevel="0" collapsed="false">
      <c r="A38" s="8" t="s">
        <v>0</v>
      </c>
      <c r="B38" s="1" t="s">
        <v>49</v>
      </c>
      <c r="C38" s="6" t="n">
        <v>3139274.53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3139274.53</v>
      </c>
      <c r="K38" s="4" t="n">
        <f aca="false">J38</f>
        <v>3139274.53</v>
      </c>
      <c r="L38" s="5" t="n">
        <v>1</v>
      </c>
    </row>
    <row r="39" customFormat="false" ht="13.2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3.2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3.2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3.2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3.2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3.2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3.2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3.2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3.2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3.2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3.2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36.88</v>
      </c>
      <c r="F49" s="25" t="n">
        <v>36.88</v>
      </c>
      <c r="G49" s="4" t="n">
        <f aca="false">C49*(E49-F49)</f>
        <v>0</v>
      </c>
      <c r="H49" s="4" t="n">
        <f aca="false">C49*(E49-F49)</f>
        <v>0</v>
      </c>
      <c r="I49" s="13"/>
      <c r="J49" s="4" t="n">
        <f aca="false">C49*E49</f>
        <v>14272.56</v>
      </c>
      <c r="K49" s="4" t="n">
        <f aca="false">J49</f>
        <v>14272.56</v>
      </c>
      <c r="L49" s="5" t="n">
        <v>2</v>
      </c>
      <c r="M49" s="6" t="s">
        <v>0</v>
      </c>
      <c r="O49" s="6" t="s">
        <v>0</v>
      </c>
    </row>
    <row r="50" customFormat="false" ht="13.2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3.2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3.2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3.2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3.2" hidden="false" customHeight="false" outlineLevel="0" collapsed="false">
      <c r="A54" s="8" t="s">
        <v>62</v>
      </c>
      <c r="B54" s="1" t="s">
        <v>63</v>
      </c>
      <c r="C54" s="2" t="n">
        <v>20000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20000</v>
      </c>
      <c r="K54" s="4" t="n">
        <f aca="false">J54</f>
        <v>20000</v>
      </c>
      <c r="L54" s="5" t="n">
        <v>1</v>
      </c>
    </row>
    <row r="55" customFormat="false" ht="13.2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3.2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3.2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3.2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3.2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3.2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3.2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3.2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3.2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3.2" hidden="false" customHeight="false" outlineLevel="0" collapsed="false">
      <c r="A64" s="8"/>
      <c r="E64" s="13"/>
      <c r="F64" s="13"/>
      <c r="I64" s="13"/>
    </row>
    <row r="65" customFormat="false" ht="13.2" hidden="false" customHeight="false" outlineLevel="0" collapsed="false">
      <c r="A65" s="8" t="s">
        <v>73</v>
      </c>
      <c r="B65" s="1" t="s">
        <v>74</v>
      </c>
      <c r="C65" s="2" t="n">
        <v>-150000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-150000</v>
      </c>
      <c r="K65" s="4" t="n">
        <f aca="false">J65</f>
        <v>-150000</v>
      </c>
      <c r="L65" s="5" t="n">
        <v>0</v>
      </c>
    </row>
    <row r="66" customFormat="false" ht="13.2" hidden="false" customHeight="false" outlineLevel="0" collapsed="false">
      <c r="A66" s="8" t="s">
        <v>0</v>
      </c>
      <c r="B66" s="1" t="s">
        <v>75</v>
      </c>
      <c r="C66" s="2" t="n">
        <v>-260000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-260000</v>
      </c>
      <c r="K66" s="4" t="n">
        <f aca="false">J66</f>
        <v>-260000</v>
      </c>
      <c r="L66" s="5" t="n">
        <v>0</v>
      </c>
    </row>
    <row r="67" customFormat="false" ht="13.2" hidden="false" customHeight="false" outlineLevel="0" collapsed="false">
      <c r="A67" s="8" t="s">
        <v>0</v>
      </c>
      <c r="L67" s="5" t="n">
        <v>0</v>
      </c>
    </row>
    <row r="68" customFormat="false" ht="13.2" hidden="false" customHeight="false" outlineLevel="0" collapsed="false">
      <c r="A68" s="8" t="s">
        <v>76</v>
      </c>
      <c r="B68" s="1" t="s">
        <v>77</v>
      </c>
      <c r="C68" s="2" t="n">
        <v>1240.348</v>
      </c>
      <c r="D68" s="2" t="s">
        <v>0</v>
      </c>
      <c r="E68" s="13" t="n">
        <v>19.34</v>
      </c>
      <c r="F68" s="13" t="n">
        <v>19.34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23988.33032</v>
      </c>
      <c r="K68" s="4" t="n">
        <f aca="false">J68</f>
        <v>23988.33032</v>
      </c>
      <c r="L68" s="5" t="n">
        <v>2</v>
      </c>
    </row>
    <row r="69" customFormat="false" ht="13.2" hidden="false" customHeight="false" outlineLevel="0" collapsed="false">
      <c r="A69" s="8" t="s">
        <v>78</v>
      </c>
      <c r="B69" s="1" t="s">
        <v>79</v>
      </c>
      <c r="C69" s="2" t="n">
        <v>387</v>
      </c>
      <c r="D69" s="2" t="s">
        <v>0</v>
      </c>
      <c r="E69" s="13" t="n">
        <f aca="false">+E49</f>
        <v>36.88</v>
      </c>
      <c r="F69" s="13" t="n">
        <f aca="false">+F49</f>
        <v>36.88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14272.56</v>
      </c>
      <c r="K69" s="4" t="n">
        <f aca="false">J69</f>
        <v>14272.56</v>
      </c>
      <c r="L69" s="5" t="n">
        <v>2</v>
      </c>
      <c r="M69" s="6" t="s">
        <v>80</v>
      </c>
    </row>
    <row r="70" customFormat="false" ht="13.2" hidden="false" customHeight="false" outlineLevel="0" collapsed="false">
      <c r="A70" s="8" t="s">
        <v>0</v>
      </c>
      <c r="B70" s="1" t="s">
        <v>47</v>
      </c>
      <c r="C70" s="2" t="n">
        <v>201.83</v>
      </c>
      <c r="D70" s="2" t="s">
        <v>0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201.83</v>
      </c>
      <c r="K70" s="4" t="n">
        <f aca="false">J70</f>
        <v>201.83</v>
      </c>
      <c r="L70" s="5" t="n">
        <v>1</v>
      </c>
      <c r="M70" s="6" t="n">
        <f aca="false">(C8*E8)+(C9*E9)+(C10*E10)+(C11*E11)+(C12*E12)+(C13*E13)+(C14*E14)+(C15*E15)</f>
        <v>-2672860</v>
      </c>
      <c r="N70" s="26" t="n">
        <f aca="false">M70/M77</f>
        <v>-0.47411250545384</v>
      </c>
      <c r="O70" s="3" t="s">
        <v>17</v>
      </c>
    </row>
    <row r="71" customFormat="false" ht="13.2" hidden="false" customHeight="false" outlineLevel="0" collapsed="false">
      <c r="A71" s="8"/>
      <c r="E71" s="5"/>
      <c r="F71" s="5"/>
      <c r="H71" s="4" t="s">
        <v>0</v>
      </c>
      <c r="I71" s="5"/>
      <c r="M71" s="6" t="n">
        <f aca="false">SUMIF(L5:L78,2,K5:K78)</f>
        <v>128727.483646742</v>
      </c>
      <c r="N71" s="26" t="n">
        <f aca="false">M71/M77</f>
        <v>0.0228337098809983</v>
      </c>
      <c r="O71" s="3" t="s">
        <v>81</v>
      </c>
    </row>
    <row r="72" customFormat="false" ht="13.2" hidden="false" customHeight="false" outlineLevel="0" collapsed="false">
      <c r="A72" s="8" t="s">
        <v>76</v>
      </c>
      <c r="B72" s="1" t="s">
        <v>82</v>
      </c>
      <c r="C72" s="2" t="n">
        <v>2027.146</v>
      </c>
      <c r="D72" s="2" t="s">
        <v>0</v>
      </c>
      <c r="E72" s="13" t="n">
        <v>11.1</v>
      </c>
      <c r="F72" s="13" t="n">
        <v>11.1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22501.3206</v>
      </c>
      <c r="K72" s="4" t="n">
        <f aca="false">J72</f>
        <v>22501.3206</v>
      </c>
      <c r="L72" s="5" t="n">
        <v>2</v>
      </c>
      <c r="M72" s="6" t="s">
        <v>83</v>
      </c>
      <c r="N72" s="26"/>
      <c r="O72" s="4" t="s">
        <v>0</v>
      </c>
    </row>
    <row r="73" customFormat="false" ht="13.2" hidden="false" customHeight="false" outlineLevel="0" collapsed="false">
      <c r="A73" s="8" t="s">
        <v>84</v>
      </c>
      <c r="B73" s="1" t="s">
        <v>79</v>
      </c>
      <c r="C73" s="2" t="n">
        <v>387</v>
      </c>
      <c r="D73" s="2" t="s">
        <v>0</v>
      </c>
      <c r="E73" s="13" t="n">
        <f aca="false">+E49</f>
        <v>36.88</v>
      </c>
      <c r="F73" s="13" t="n">
        <f aca="false">+F49</f>
        <v>36.88</v>
      </c>
      <c r="G73" s="4" t="n">
        <f aca="false">C73*(E73-F73)</f>
        <v>0</v>
      </c>
      <c r="H73" s="4" t="n">
        <f aca="false">C73*(E73-F73)</f>
        <v>0</v>
      </c>
      <c r="I73" s="13"/>
      <c r="J73" s="4" t="n">
        <f aca="false">C73*E73</f>
        <v>14272.56</v>
      </c>
      <c r="K73" s="4" t="n">
        <f aca="false">J73</f>
        <v>14272.56</v>
      </c>
      <c r="L73" s="5" t="n">
        <v>2</v>
      </c>
      <c r="M73" s="6" t="n">
        <f aca="false">SUMIF(L5:L78,1,K5:K78)</f>
        <v>5918879.55952</v>
      </c>
      <c r="N73" s="26" t="n">
        <f aca="false">M73/M77</f>
        <v>1.04989218194876</v>
      </c>
    </row>
    <row r="74" customFormat="false" ht="13.2" hidden="false" customHeight="false" outlineLevel="0" collapsed="false">
      <c r="A74" s="8" t="s">
        <v>0</v>
      </c>
      <c r="B74" s="1" t="s">
        <v>47</v>
      </c>
      <c r="C74" s="2" t="n">
        <v>201.83</v>
      </c>
      <c r="D74" s="2" t="s">
        <v>0</v>
      </c>
      <c r="E74" s="13" t="n">
        <v>1</v>
      </c>
      <c r="F74" s="13" t="n">
        <v>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201.83</v>
      </c>
      <c r="K74" s="4" t="n">
        <f aca="false">J74</f>
        <v>201.83</v>
      </c>
      <c r="L74" s="5" t="n">
        <v>1</v>
      </c>
      <c r="M74" s="6" t="s">
        <v>85</v>
      </c>
      <c r="N74" s="26"/>
    </row>
    <row r="75" customFormat="false" ht="13.2" hidden="false" customHeight="false" outlineLevel="0" collapsed="false">
      <c r="A75" s="8"/>
      <c r="E75" s="13"/>
      <c r="F75" s="13"/>
      <c r="H75" s="4" t="s">
        <v>0</v>
      </c>
      <c r="I75" s="13"/>
      <c r="M75" s="6" t="n">
        <f aca="false">SUM(K65:K66)</f>
        <v>-410000</v>
      </c>
      <c r="N75" s="26" t="n">
        <f aca="false">+M75/M77</f>
        <v>-0.0727258918297533</v>
      </c>
    </row>
    <row r="76" customFormat="false" ht="13.2" hidden="false" customHeight="false" outlineLevel="0" collapsed="false">
      <c r="A76" s="8" t="s">
        <v>86</v>
      </c>
      <c r="B76" s="1" t="s">
        <v>79</v>
      </c>
      <c r="C76" s="2" t="n">
        <v>387</v>
      </c>
      <c r="D76" s="2" t="s">
        <v>0</v>
      </c>
      <c r="E76" s="13" t="n">
        <f aca="false">+E49</f>
        <v>36.88</v>
      </c>
      <c r="F76" s="13" t="n">
        <f aca="false">+F49</f>
        <v>36.88</v>
      </c>
      <c r="G76" s="4" t="n">
        <f aca="false">C76*(E76-F76)</f>
        <v>0</v>
      </c>
      <c r="H76" s="4" t="n">
        <f aca="false">C76*(E76-F76)</f>
        <v>0</v>
      </c>
      <c r="I76" s="13"/>
      <c r="J76" s="4" t="n">
        <f aca="false">C76*E76</f>
        <v>14272.56</v>
      </c>
      <c r="K76" s="4" t="n">
        <f aca="false">J76</f>
        <v>14272.56</v>
      </c>
      <c r="L76" s="5" t="n">
        <v>2</v>
      </c>
      <c r="M76" s="6" t="s">
        <v>87</v>
      </c>
      <c r="N76" s="26"/>
    </row>
    <row r="77" customFormat="false" ht="13.2" hidden="false" customHeight="false" outlineLevel="0" collapsed="false">
      <c r="A77" s="8" t="s">
        <v>0</v>
      </c>
      <c r="B77" s="1" t="s">
        <v>47</v>
      </c>
      <c r="C77" s="2" t="n">
        <v>201.83</v>
      </c>
      <c r="D77" s="2" t="s">
        <v>0</v>
      </c>
      <c r="E77" s="13" t="n">
        <v>1</v>
      </c>
      <c r="F77" s="13" t="n">
        <v>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201.83</v>
      </c>
      <c r="K77" s="4" t="n">
        <f aca="false">J77</f>
        <v>201.83</v>
      </c>
      <c r="L77" s="5" t="n">
        <v>1</v>
      </c>
      <c r="M77" s="6" t="n">
        <f aca="false">SUM(K5:K78)</f>
        <v>5637607.04316674</v>
      </c>
      <c r="N77" s="26" t="n">
        <f aca="false">M77/K80</f>
        <v>1</v>
      </c>
    </row>
    <row r="78" customFormat="false" ht="13.8" hidden="false" customHeight="false" outlineLevel="0" collapsed="false">
      <c r="A78" s="8"/>
      <c r="B78" s="27"/>
      <c r="C78" s="28" t="s">
        <v>0</v>
      </c>
      <c r="D78" s="28"/>
      <c r="E78" s="29"/>
      <c r="F78" s="29"/>
      <c r="G78" s="30"/>
      <c r="H78" s="30"/>
      <c r="I78" s="29"/>
      <c r="J78" s="30"/>
      <c r="K78" s="31"/>
      <c r="L78" s="32"/>
      <c r="M78" s="6" t="s">
        <v>0</v>
      </c>
      <c r="N78" s="26" t="s">
        <v>0</v>
      </c>
    </row>
    <row r="79" customFormat="false" ht="13.2" hidden="false" customHeight="false" outlineLevel="0" collapsed="false">
      <c r="A79" s="8"/>
      <c r="C79" s="2" t="s">
        <v>0</v>
      </c>
      <c r="M79" s="6" t="s">
        <v>0</v>
      </c>
    </row>
    <row r="80" customFormat="false" ht="13.2" hidden="false" customHeight="false" outlineLevel="0" collapsed="false">
      <c r="A80" s="8" t="s">
        <v>88</v>
      </c>
      <c r="B80" s="24" t="s">
        <v>0</v>
      </c>
      <c r="C80" s="2" t="s">
        <v>0</v>
      </c>
      <c r="D80" s="2" t="s">
        <v>0</v>
      </c>
      <c r="G80" s="4" t="n">
        <f aca="false">SUM(G5:G78)</f>
        <v>0</v>
      </c>
      <c r="H80" s="4" t="n">
        <f aca="false">SUM(H5:H78)</f>
        <v>0</v>
      </c>
      <c r="I80" s="4" t="n">
        <f aca="false">SUM(I5:I78)</f>
        <v>0</v>
      </c>
      <c r="J80" s="4" t="n">
        <f aca="false">SUM(J5:J78)</f>
        <v>5637607.04316674</v>
      </c>
      <c r="K80" s="4" t="n">
        <f aca="false">SUM(K5:K78)</f>
        <v>5637607.04316674</v>
      </c>
      <c r="M80" s="33" t="s">
        <v>0</v>
      </c>
      <c r="N80" s="34" t="s">
        <v>0</v>
      </c>
    </row>
    <row r="81" customFormat="false" ht="13.8" hidden="false" customHeight="false" outlineLevel="0" collapsed="false">
      <c r="A81" s="8"/>
      <c r="B81" s="27"/>
      <c r="C81" s="28"/>
      <c r="D81" s="28"/>
      <c r="E81" s="29"/>
      <c r="F81" s="29"/>
      <c r="G81" s="30"/>
      <c r="H81" s="30"/>
      <c r="I81" s="29"/>
      <c r="J81" s="30"/>
      <c r="K81" s="30"/>
      <c r="L81" s="32"/>
      <c r="M81" s="33" t="s">
        <v>0</v>
      </c>
      <c r="N81" s="34" t="s">
        <v>0</v>
      </c>
    </row>
    <row r="82" customFormat="false" ht="13.2" hidden="false" customHeight="false" outlineLevel="0" collapsed="false">
      <c r="A82" s="8"/>
      <c r="M82" s="33" t="s">
        <v>0</v>
      </c>
      <c r="N82" s="34" t="s">
        <v>0</v>
      </c>
    </row>
    <row r="83" customFormat="false" ht="13.2" hidden="false" customHeight="false" outlineLevel="0" collapsed="false">
      <c r="B83" s="35" t="s">
        <v>0</v>
      </c>
      <c r="D83" s="2" t="s">
        <v>0</v>
      </c>
      <c r="E83" s="36" t="s">
        <v>0</v>
      </c>
      <c r="F83" s="36" t="s">
        <v>0</v>
      </c>
      <c r="G83" s="1"/>
      <c r="H83" s="1" t="s">
        <v>0</v>
      </c>
      <c r="I83" s="1"/>
      <c r="K83" s="20"/>
      <c r="L83" s="37"/>
      <c r="M83" s="38"/>
    </row>
    <row r="84" customFormat="false" ht="13.2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 t="s">
        <v>0</v>
      </c>
      <c r="L84" s="37"/>
      <c r="M84" s="38"/>
    </row>
    <row r="85" customFormat="false" ht="13.2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J85" s="4" t="s">
        <v>0</v>
      </c>
      <c r="K85" s="20"/>
      <c r="L85" s="37"/>
      <c r="M85" s="38"/>
    </row>
    <row r="86" customFormat="false" ht="13.2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3.2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 t="s">
        <v>0</v>
      </c>
      <c r="L87" s="37"/>
      <c r="M87" s="38"/>
    </row>
    <row r="88" customFormat="false" ht="13.2" hidden="false" customHeight="false" outlineLevel="0" collapsed="false">
      <c r="B88" s="35" t="s">
        <v>0</v>
      </c>
      <c r="C88" s="2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/>
      <c r="L88" s="37"/>
      <c r="M88" s="38"/>
    </row>
    <row r="89" customFormat="false" ht="13.2" hidden="false" customHeight="false" outlineLevel="0" collapsed="false">
      <c r="B89" s="35" t="s">
        <v>0</v>
      </c>
      <c r="D89" s="2" t="s">
        <v>0</v>
      </c>
      <c r="E89" s="36" t="s">
        <v>0</v>
      </c>
      <c r="F89" s="36" t="s">
        <v>0</v>
      </c>
      <c r="G89" s="1" t="s">
        <v>0</v>
      </c>
      <c r="H89" s="1" t="s">
        <v>0</v>
      </c>
      <c r="I89" s="1"/>
      <c r="K89" s="20"/>
      <c r="L89" s="37"/>
      <c r="M89" s="38"/>
    </row>
    <row r="90" customFormat="false" ht="13.2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/>
      <c r="H90" s="1" t="s">
        <v>0</v>
      </c>
      <c r="I90" s="1"/>
      <c r="K90" s="20"/>
      <c r="L90" s="37"/>
      <c r="M90" s="38"/>
    </row>
    <row r="91" customFormat="false" ht="13.2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3.2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3.2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3.2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3.2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3.2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3.2" hidden="false" customHeight="false" outlineLevel="0" collapsed="false">
      <c r="D97" s="2" t="s">
        <v>0</v>
      </c>
      <c r="E97" s="36" t="s">
        <v>0</v>
      </c>
      <c r="F97" s="36" t="s">
        <v>0</v>
      </c>
      <c r="G97" s="1"/>
      <c r="H97" s="1"/>
      <c r="I97" s="1"/>
      <c r="K97" s="20"/>
      <c r="L97" s="37"/>
      <c r="M97" s="38"/>
    </row>
    <row r="98" customFormat="false" ht="13.2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3.2" hidden="false" customHeight="false" outlineLevel="0" collapsed="false">
      <c r="E99" s="1"/>
      <c r="F99" s="1"/>
      <c r="G99" s="1"/>
      <c r="H99" s="1"/>
      <c r="I99" s="1"/>
      <c r="K99" s="20"/>
      <c r="L99" s="37"/>
      <c r="M99" s="38"/>
    </row>
    <row r="100" customFormat="false" ht="13.2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3.2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3.2" hidden="false" customHeight="false" outlineLevel="0" collapsed="false">
      <c r="E102" s="1"/>
      <c r="F102" s="1"/>
      <c r="G102" s="1" t="s">
        <v>0</v>
      </c>
      <c r="H102" s="1"/>
      <c r="I102" s="1"/>
      <c r="K102" s="20"/>
      <c r="L102" s="37"/>
      <c r="M102" s="38"/>
    </row>
    <row r="103" customFormat="false" ht="13.2" hidden="false" customHeight="false" outlineLevel="0" collapsed="false">
      <c r="E103" s="1"/>
      <c r="F103" s="1"/>
      <c r="G103" s="1"/>
      <c r="H103" s="1"/>
      <c r="I103" s="1"/>
      <c r="K103" s="20"/>
      <c r="L103" s="37"/>
      <c r="M103" s="38"/>
    </row>
    <row r="104" customFormat="false" ht="13.2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3.2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3.2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3.2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3.2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3.2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3.2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3.2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3.2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3.2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3.2" hidden="false" customHeight="false" outlineLevel="0" collapsed="false">
      <c r="C114" s="2" t="s">
        <v>0</v>
      </c>
      <c r="E114" s="1"/>
      <c r="F114" s="1"/>
      <c r="G114" s="1"/>
      <c r="H114" s="1"/>
      <c r="I114" s="1"/>
      <c r="K114" s="20"/>
      <c r="L114" s="37"/>
      <c r="M114" s="38"/>
    </row>
    <row r="115" customFormat="false" ht="13.2" hidden="false" customHeight="false" outlineLevel="0" collapsed="false">
      <c r="E115" s="1"/>
      <c r="F115" s="1"/>
      <c r="G115" s="1"/>
      <c r="H115" s="1"/>
      <c r="I115" s="1"/>
      <c r="K115" s="20"/>
      <c r="L115" s="37"/>
      <c r="M115" s="38"/>
    </row>
    <row r="116" customFormat="false" ht="13.2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3.2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3.2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3.2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3.2" hidden="false" customHeight="false" outlineLevel="0" collapsed="false">
      <c r="B120" s="1" t="s">
        <v>0</v>
      </c>
      <c r="E120" s="1"/>
      <c r="F120" s="1"/>
      <c r="G120" s="1"/>
      <c r="H120" s="1"/>
      <c r="I120" s="1"/>
      <c r="K120" s="20"/>
      <c r="L120" s="37"/>
      <c r="M120" s="38"/>
    </row>
    <row r="121" customFormat="false" ht="13.2" hidden="false" customHeight="false" outlineLevel="0" collapsed="false">
      <c r="E121" s="1"/>
      <c r="F121" s="1"/>
      <c r="G121" s="1"/>
      <c r="H121" s="1"/>
      <c r="I121" s="1"/>
      <c r="K121" s="20"/>
      <c r="L121" s="37"/>
      <c r="M121" s="38"/>
    </row>
    <row r="122" customFormat="false" ht="13.2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3.2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3.2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3.2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3.2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3.2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3.2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3.2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3.2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3.2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3.2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3.2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3.2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3.2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3.2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3.2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3.2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3.2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3.2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3.2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3.2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3.2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3.2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3.2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3.2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3.2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3.2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3.2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3.2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3.2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3.2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3.2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3.2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3.2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3.2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3.2" hidden="false" customHeight="false" outlineLevel="0" collapsed="false">
      <c r="E157" s="1"/>
      <c r="F157" s="1"/>
      <c r="G157" s="1"/>
      <c r="H157" s="1"/>
      <c r="I157" s="1"/>
      <c r="L157" s="37"/>
      <c r="M157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29.66"/>
    <col collapsed="false" customWidth="true" hidden="false" outlineLevel="0" max="2" min="2" style="39" width="11.87"/>
  </cols>
  <sheetData>
    <row r="2" customFormat="false" ht="13.2" hidden="false" customHeight="false" outlineLevel="0" collapsed="false">
      <c r="A2" s="40" t="s">
        <v>0</v>
      </c>
      <c r="B2" s="41" t="s">
        <v>0</v>
      </c>
    </row>
    <row r="3" customFormat="false" ht="13.2" hidden="false" customHeight="false" outlineLevel="0" collapsed="false">
      <c r="A3" s="40" t="s">
        <v>89</v>
      </c>
      <c r="B3" s="41" t="s">
        <v>90</v>
      </c>
    </row>
    <row r="4" customFormat="false" ht="13.2" hidden="false" customHeight="false" outlineLevel="0" collapsed="false">
      <c r="A4" s="8"/>
    </row>
    <row r="5" customFormat="false" ht="13.2" hidden="false" customHeight="false" outlineLevel="0" collapsed="false">
      <c r="A5" s="8" t="s">
        <v>14</v>
      </c>
      <c r="B5" s="42" t="n">
        <f aca="false">SUM('mm assets'!K5:K22)</f>
        <v>2321415</v>
      </c>
    </row>
    <row r="6" customFormat="false" ht="13.2" hidden="false" customHeight="false" outlineLevel="0" collapsed="false">
      <c r="A6" s="8"/>
    </row>
    <row r="7" customFormat="false" ht="13.2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3.2" hidden="false" customHeight="false" outlineLevel="0" collapsed="false">
      <c r="A8" s="8"/>
      <c r="B8" s="42" t="s">
        <v>0</v>
      </c>
    </row>
    <row r="9" customFormat="false" ht="13.2" hidden="false" customHeight="false" outlineLevel="0" collapsed="false">
      <c r="A9" s="8" t="s">
        <v>91</v>
      </c>
      <c r="B9" s="42" t="n">
        <f aca="false">SUM('mm assets'!K26:K31)</f>
        <v>24488.75</v>
      </c>
    </row>
    <row r="10" customFormat="false" ht="13.2" hidden="false" customHeight="false" outlineLevel="0" collapsed="false">
      <c r="B10" s="42" t="s">
        <v>0</v>
      </c>
    </row>
    <row r="11" customFormat="false" ht="13.2" hidden="false" customHeight="false" outlineLevel="0" collapsed="false">
      <c r="A11" s="8" t="s">
        <v>44</v>
      </c>
      <c r="B11" s="42" t="n">
        <f aca="false">'mm assets'!K33</f>
        <v>136728.25</v>
      </c>
    </row>
    <row r="12" customFormat="false" ht="13.2" hidden="false" customHeight="false" outlineLevel="0" collapsed="false">
      <c r="A12" s="22" t="s">
        <v>0</v>
      </c>
      <c r="B12" s="42" t="s">
        <v>0</v>
      </c>
    </row>
    <row r="13" customFormat="false" ht="13.2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3.2" hidden="false" customHeight="false" outlineLevel="0" collapsed="false">
      <c r="A14" s="8"/>
      <c r="B14" s="42" t="s">
        <v>0</v>
      </c>
    </row>
    <row r="15" customFormat="false" ht="13.2" hidden="false" customHeight="false" outlineLevel="0" collapsed="false">
      <c r="A15" s="8" t="s">
        <v>92</v>
      </c>
      <c r="B15" s="42" t="n">
        <f aca="false">SUM('mm assets'!K37:K47)</f>
        <v>3139274.53</v>
      </c>
    </row>
    <row r="16" customFormat="false" ht="13.2" hidden="false" customHeight="false" outlineLevel="0" collapsed="false">
      <c r="A16" s="8" t="s">
        <v>0</v>
      </c>
      <c r="B16" s="42" t="s">
        <v>0</v>
      </c>
    </row>
    <row r="17" customFormat="false" ht="13.2" hidden="false" customHeight="false" outlineLevel="0" collapsed="false">
      <c r="A17" s="8" t="s">
        <v>92</v>
      </c>
      <c r="B17" s="42" t="n">
        <f aca="false">SUM('mm assets'!K49:K50)</f>
        <v>14474.39</v>
      </c>
    </row>
    <row r="18" customFormat="false" ht="13.2" hidden="false" customHeight="false" outlineLevel="0" collapsed="false">
      <c r="A18" s="8" t="s">
        <v>0</v>
      </c>
      <c r="B18" s="42" t="s">
        <v>0</v>
      </c>
    </row>
    <row r="19" customFormat="false" ht="13.2" hidden="false" customHeight="false" outlineLevel="0" collapsed="false">
      <c r="A19" s="8" t="s">
        <v>93</v>
      </c>
      <c r="B19" s="42" t="n">
        <f aca="false">SUM('mm assets'!K76:K77)</f>
        <v>14474.39</v>
      </c>
    </row>
    <row r="20" customFormat="false" ht="13.2" hidden="false" customHeight="false" outlineLevel="0" collapsed="false">
      <c r="A20" s="8"/>
      <c r="B20" s="42" t="s">
        <v>0</v>
      </c>
    </row>
    <row r="21" customFormat="false" ht="13.2" hidden="false" customHeight="false" outlineLevel="0" collapsed="false">
      <c r="A21" s="8" t="s">
        <v>94</v>
      </c>
      <c r="B21" s="42" t="n">
        <f aca="false">'mm assets'!K52</f>
        <v>217651.49952</v>
      </c>
    </row>
    <row r="22" customFormat="false" ht="13.2" hidden="false" customHeight="false" outlineLevel="0" collapsed="false">
      <c r="A22" s="8"/>
      <c r="B22" s="42" t="s">
        <v>0</v>
      </c>
    </row>
    <row r="23" customFormat="false" ht="13.2" hidden="false" customHeight="false" outlineLevel="0" collapsed="false">
      <c r="A23" s="8" t="s">
        <v>95</v>
      </c>
      <c r="B23" s="42" t="n">
        <f aca="false">'mm assets'!K54</f>
        <v>20000</v>
      </c>
    </row>
    <row r="24" customFormat="false" ht="13.2" hidden="false" customHeight="false" outlineLevel="0" collapsed="false">
      <c r="B24" s="42" t="s">
        <v>0</v>
      </c>
    </row>
    <row r="25" customFormat="false" ht="13.2" hidden="false" customHeight="false" outlineLevel="0" collapsed="false">
      <c r="A25" s="8" t="s">
        <v>96</v>
      </c>
      <c r="B25" s="42" t="n">
        <f aca="false">SUM('mm assets'!K56:K57)</f>
        <v>8598.54</v>
      </c>
    </row>
    <row r="26" customFormat="false" ht="13.2" hidden="false" customHeight="false" outlineLevel="0" collapsed="false">
      <c r="B26" s="42" t="s">
        <v>0</v>
      </c>
    </row>
    <row r="27" customFormat="false" ht="13.2" hidden="false" customHeight="false" outlineLevel="0" collapsed="false">
      <c r="A27" s="8" t="s">
        <v>97</v>
      </c>
      <c r="B27" s="42" t="n">
        <f aca="false">SUM('mm assets'!K59:K63)</f>
        <v>19345.842726742</v>
      </c>
    </row>
    <row r="28" customFormat="false" ht="13.2" hidden="false" customHeight="false" outlineLevel="0" collapsed="false">
      <c r="A28" s="8"/>
      <c r="B28" s="42" t="s">
        <v>0</v>
      </c>
    </row>
    <row r="29" customFormat="false" ht="13.2" hidden="false" customHeight="false" outlineLevel="0" collapsed="false">
      <c r="A29" s="8" t="s">
        <v>98</v>
      </c>
      <c r="B29" s="42" t="n">
        <f aca="false">SUM('mm assets'!K68:K70)</f>
        <v>38462.72032</v>
      </c>
    </row>
    <row r="30" customFormat="false" ht="13.2" hidden="false" customHeight="false" outlineLevel="0" collapsed="false">
      <c r="A30" s="8"/>
      <c r="B30" s="42" t="s">
        <v>0</v>
      </c>
    </row>
    <row r="31" customFormat="false" ht="13.2" hidden="false" customHeight="false" outlineLevel="0" collapsed="false">
      <c r="A31" s="8" t="s">
        <v>99</v>
      </c>
      <c r="B31" s="42" t="n">
        <f aca="false">SUM('mm assets'!K72:K74)</f>
        <v>36975.7106</v>
      </c>
    </row>
    <row r="32" customFormat="false" ht="13.2" hidden="false" customHeight="false" outlineLevel="0" collapsed="false">
      <c r="A32" s="8"/>
      <c r="B32" s="42" t="s">
        <v>0</v>
      </c>
    </row>
    <row r="33" customFormat="false" ht="13.2" hidden="false" customHeight="false" outlineLevel="0" collapsed="false">
      <c r="A33" s="8" t="s">
        <v>100</v>
      </c>
      <c r="B33" s="42" t="n">
        <v>10000</v>
      </c>
    </row>
    <row r="34" customFormat="false" ht="13.2" hidden="false" customHeight="false" outlineLevel="0" collapsed="false">
      <c r="A34" s="8"/>
      <c r="B34" s="42"/>
    </row>
    <row r="35" customFormat="false" ht="13.2" hidden="false" customHeight="false" outlineLevel="0" collapsed="false">
      <c r="A35" s="8" t="s">
        <v>101</v>
      </c>
      <c r="B35" s="42" t="n">
        <v>350000</v>
      </c>
      <c r="C35" s="43" t="s">
        <v>0</v>
      </c>
    </row>
    <row r="36" customFormat="false" ht="13.2" hidden="false" customHeight="false" outlineLevel="0" collapsed="false">
      <c r="A36" s="8"/>
      <c r="B36" s="42" t="s">
        <v>0</v>
      </c>
    </row>
    <row r="37" customFormat="false" ht="13.2" hidden="false" customHeight="false" outlineLevel="0" collapsed="false">
      <c r="A37" s="8" t="s">
        <v>102</v>
      </c>
      <c r="B37" s="42" t="n">
        <v>25000</v>
      </c>
    </row>
    <row r="38" customFormat="false" ht="13.2" hidden="false" customHeight="false" outlineLevel="0" collapsed="false">
      <c r="A38" s="8"/>
      <c r="B38" s="42"/>
    </row>
    <row r="39" customFormat="false" ht="13.2" hidden="false" customHeight="false" outlineLevel="0" collapsed="false">
      <c r="A39" s="40" t="s">
        <v>103</v>
      </c>
      <c r="B39" s="42" t="s">
        <v>0</v>
      </c>
    </row>
    <row r="40" customFormat="false" ht="13.2" hidden="false" customHeight="false" outlineLevel="0" collapsed="false">
      <c r="A40" s="8" t="s">
        <v>73</v>
      </c>
      <c r="B40" s="42" t="s">
        <v>0</v>
      </c>
    </row>
    <row r="41" customFormat="false" ht="13.2" hidden="false" customHeight="false" outlineLevel="0" collapsed="false">
      <c r="A41" s="8" t="n">
        <v>2002</v>
      </c>
      <c r="B41" s="42" t="n">
        <f aca="false">'mm assets'!K65</f>
        <v>-150000</v>
      </c>
    </row>
    <row r="42" customFormat="false" ht="13.2" hidden="false" customHeight="false" outlineLevel="0" collapsed="false">
      <c r="A42" s="8" t="n">
        <v>2003</v>
      </c>
      <c r="B42" s="42" t="n">
        <f aca="false">'mm assets'!K66</f>
        <v>-260000</v>
      </c>
    </row>
    <row r="43" customFormat="false" ht="13.2" hidden="false" customHeight="false" outlineLevel="0" collapsed="false">
      <c r="A43" s="8"/>
      <c r="B43" s="42"/>
    </row>
    <row r="44" customFormat="false" ht="13.2" hidden="false" customHeight="false" outlineLevel="0" collapsed="false">
      <c r="A44" s="8" t="s">
        <v>104</v>
      </c>
      <c r="B44" s="42" t="n">
        <v>-21400</v>
      </c>
    </row>
    <row r="45" customFormat="false" ht="13.8" hidden="false" customHeight="false" outlineLevel="0" collapsed="false">
      <c r="A45" s="44" t="s">
        <v>0</v>
      </c>
      <c r="B45" s="45"/>
    </row>
    <row r="46" customFormat="false" ht="13.2" hidden="false" customHeight="false" outlineLevel="0" collapsed="false">
      <c r="A46" s="46" t="s">
        <v>0</v>
      </c>
    </row>
    <row r="47" customFormat="false" ht="13.2" hidden="false" customHeight="false" outlineLevel="0" collapsed="false">
      <c r="A47" s="8" t="s">
        <v>88</v>
      </c>
      <c r="B47" s="39" t="n">
        <f aca="false">SUM(B5:B45)</f>
        <v>6001207.04316674</v>
      </c>
    </row>
    <row r="48" customFormat="false" ht="13.8" hidden="false" customHeight="false" outlineLevel="0" collapsed="false">
      <c r="A48" s="27"/>
      <c r="B48" s="45"/>
    </row>
    <row r="49" customFormat="false" ht="13.2" hidden="false" customHeight="false" outlineLevel="0" collapsed="false">
      <c r="B49" s="47"/>
    </row>
    <row r="50" customFormat="false" ht="13.2" hidden="false" customHeight="false" outlineLevel="0" collapsed="false">
      <c r="A50" s="1" t="s">
        <v>105</v>
      </c>
      <c r="B50" s="47" t="n">
        <f aca="false">SUM(B35:B37)</f>
        <v>375000</v>
      </c>
    </row>
    <row r="51" customFormat="false" ht="13.2" hidden="false" customHeight="false" outlineLevel="0" collapsed="false">
      <c r="A51" s="1" t="s">
        <v>106</v>
      </c>
      <c r="B51" s="47" t="n">
        <f aca="false">B44</f>
        <v>-21400</v>
      </c>
    </row>
    <row r="52" customFormat="false" ht="13.2" hidden="false" customHeight="false" outlineLevel="0" collapsed="false">
      <c r="A52" s="1" t="s">
        <v>107</v>
      </c>
      <c r="B52" s="47" t="n">
        <f aca="false">B47-B50-B51</f>
        <v>5647607.04316674</v>
      </c>
    </row>
    <row r="53" customFormat="false" ht="13.2" hidden="false" customHeight="false" outlineLevel="0" collapsed="false">
      <c r="A53" s="1" t="s">
        <v>108</v>
      </c>
      <c r="B53" s="42" t="n">
        <f aca="false">'mm assets'!K80</f>
        <v>5637607.04316674</v>
      </c>
    </row>
    <row r="54" customFormat="false" ht="13.2" hidden="false" customHeight="false" outlineLevel="0" collapsed="false">
      <c r="A54" s="1" t="s">
        <v>109</v>
      </c>
      <c r="B54" s="47" t="n">
        <f aca="false">B52-B53</f>
        <v>10000</v>
      </c>
    </row>
    <row r="57" customFormat="false" ht="13.2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38" activePane="bottomRight" state="frozen"/>
      <selection pane="topLeft" activeCell="A1" activeCellId="0" sqref="A1"/>
      <selection pane="topRight" activeCell="B1" activeCellId="0" sqref="B1"/>
      <selection pane="bottomLeft" activeCell="A38" activeCellId="0" sqref="A38"/>
      <selection pane="bottomRight" activeCell="G68" activeCellId="0" sqref="G68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0" width="20.1"/>
    <col collapsed="false" customWidth="true" hidden="false" outlineLevel="0" max="2" min="2" style="48" width="30.43"/>
    <col collapsed="false" customWidth="true" hidden="false" outlineLevel="0" max="3" min="3" style="49" width="10.66"/>
    <col collapsed="false" customWidth="true" hidden="false" outlineLevel="0" max="4" min="4" style="50" width="11.32"/>
    <col collapsed="false" customWidth="false" hidden="false" outlineLevel="0" max="5" min="5" style="48" width="9.1"/>
    <col collapsed="false" customWidth="true" hidden="false" outlineLevel="0" max="6" min="6" style="48" width="10.1"/>
    <col collapsed="false" customWidth="true" hidden="false" outlineLevel="0" max="8" min="7" style="51" width="18.43"/>
    <col collapsed="false" customWidth="true" hidden="false" outlineLevel="0" max="9" min="9" style="43" width="7.99"/>
    <col collapsed="false" customWidth="true" hidden="false" outlineLevel="0" max="11" min="10" style="43" width="11.66"/>
  </cols>
  <sheetData>
    <row r="1" customFormat="false" ht="13.2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3.2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3.2" hidden="false" customHeight="false" outlineLevel="0" collapsed="false">
      <c r="B6" s="10" t="s">
        <v>0</v>
      </c>
      <c r="C6" s="52" t="s">
        <v>0</v>
      </c>
    </row>
    <row r="7" customFormat="false" ht="13.2" hidden="false" customHeight="false" outlineLevel="0" collapsed="false">
      <c r="B7" s="10" t="s">
        <v>0</v>
      </c>
      <c r="C7" s="52" t="s">
        <v>0</v>
      </c>
    </row>
    <row r="8" customFormat="false" ht="13.2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3.2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3.2" hidden="false" customHeight="false" outlineLevel="0" collapsed="false">
      <c r="A10" s="8" t="s">
        <v>112</v>
      </c>
      <c r="B10" s="3" t="s">
        <v>81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3.2" hidden="false" customHeight="false" outlineLevel="0" collapsed="false">
      <c r="A11" s="22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3.2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3.2" hidden="false" customHeight="false" outlineLevel="0" collapsed="false">
      <c r="A13" s="8" t="s">
        <v>113</v>
      </c>
      <c r="B13" s="3" t="s">
        <v>81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3.2" hidden="false" customHeight="false" outlineLevel="0" collapsed="false">
      <c r="A14" s="8"/>
      <c r="B14" s="1" t="s">
        <v>114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3.2" hidden="false" customHeight="false" outlineLevel="0" collapsed="false">
      <c r="A15" s="8"/>
      <c r="B15" s="1" t="s">
        <v>115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3.2" hidden="false" customHeight="false" outlineLevel="0" collapsed="false">
      <c r="A16" s="8"/>
      <c r="B16" s="1" t="s">
        <v>116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3.2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3.2" hidden="false" customHeight="false" outlineLevel="0" collapsed="false">
      <c r="A18" s="8" t="s">
        <v>117</v>
      </c>
      <c r="B18" s="13" t="s">
        <v>81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3.2" hidden="false" customHeight="false" outlineLevel="0" collapsed="false">
      <c r="A19" s="8" t="s">
        <v>118</v>
      </c>
      <c r="B19" s="1" t="s">
        <v>119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3.2" hidden="false" customHeight="false" outlineLevel="0" collapsed="false">
      <c r="A20" s="8"/>
      <c r="B20" s="1" t="s">
        <v>120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3.2" hidden="false" customHeight="false" outlineLevel="0" collapsed="false">
      <c r="A21" s="8" t="s">
        <v>0</v>
      </c>
      <c r="B21" s="1" t="s">
        <v>121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3.2" hidden="false" customHeight="false" outlineLevel="0" collapsed="false">
      <c r="A22" s="8" t="s">
        <v>0</v>
      </c>
      <c r="B22" s="1" t="s">
        <v>122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3.2" hidden="false" customHeight="false" outlineLevel="0" collapsed="false">
      <c r="A23" s="8" t="s">
        <v>0</v>
      </c>
      <c r="B23" s="1" t="s">
        <v>123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3.2" hidden="false" customHeight="false" outlineLevel="0" collapsed="false">
      <c r="A24" s="8" t="s">
        <v>0</v>
      </c>
      <c r="B24" s="1" t="s">
        <v>124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3.2" hidden="false" customHeight="false" outlineLevel="0" collapsed="false">
      <c r="A25" s="8" t="s">
        <v>0</v>
      </c>
      <c r="B25" s="1" t="s">
        <v>125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3.2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3.2" hidden="false" customHeight="false" outlineLevel="0" collapsed="false">
      <c r="A27" s="8" t="s">
        <v>126</v>
      </c>
      <c r="B27" s="3" t="s">
        <v>81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3.2" hidden="false" customHeight="false" outlineLevel="0" collapsed="false">
      <c r="A28" s="8" t="s">
        <v>127</v>
      </c>
      <c r="B28" s="1" t="s">
        <v>128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3.2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3.2" hidden="false" customHeight="false" outlineLevel="0" collapsed="false">
      <c r="A30" s="8" t="s">
        <v>129</v>
      </c>
      <c r="B30" s="3" t="s">
        <v>81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3.2" hidden="false" customHeight="false" outlineLevel="0" collapsed="false">
      <c r="A31" s="8" t="s">
        <v>130</v>
      </c>
      <c r="B31" s="1" t="s">
        <v>131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3.2" hidden="false" customHeight="false" outlineLevel="0" collapsed="false">
      <c r="B32" s="10" t="s">
        <v>0</v>
      </c>
      <c r="C32" s="52" t="s">
        <v>0</v>
      </c>
    </row>
    <row r="33" customFormat="false" ht="13.2" hidden="false" customHeight="false" outlineLevel="0" collapsed="false">
      <c r="A33" s="8" t="s">
        <v>129</v>
      </c>
      <c r="B33" s="3" t="s">
        <v>81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3.2" hidden="false" customHeight="false" outlineLevel="0" collapsed="false">
      <c r="A34" s="8" t="s">
        <v>132</v>
      </c>
      <c r="B34" s="1" t="s">
        <v>133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3.2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3.2" hidden="false" customHeight="false" outlineLevel="0" collapsed="false">
      <c r="A36" s="8" t="s">
        <v>134</v>
      </c>
      <c r="B36" s="3" t="s">
        <v>81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3.2" hidden="false" customHeight="false" outlineLevel="0" collapsed="false">
      <c r="A37" s="8" t="s">
        <v>127</v>
      </c>
      <c r="B37" s="1" t="s">
        <v>135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3.2" hidden="false" customHeight="false" outlineLevel="0" collapsed="false">
      <c r="A38" s="8" t="s">
        <v>0</v>
      </c>
      <c r="B38" s="1" t="s">
        <v>136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3.2" hidden="false" customHeight="false" outlineLevel="0" collapsed="false">
      <c r="A39" s="8" t="s">
        <v>0</v>
      </c>
      <c r="B39" s="1" t="s">
        <v>137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3.2" hidden="false" customHeight="false" outlineLevel="0" collapsed="false">
      <c r="A40" s="8" t="s">
        <v>0</v>
      </c>
      <c r="B40" s="1" t="s">
        <v>138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3.2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3.2" hidden="false" customHeight="false" outlineLevel="0" collapsed="false">
      <c r="A42" s="8" t="s">
        <v>117</v>
      </c>
      <c r="B42" s="3" t="s">
        <v>81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3.2" hidden="false" customHeight="false" outlineLevel="0" collapsed="false">
      <c r="A43" s="8" t="s">
        <v>118</v>
      </c>
      <c r="B43" s="1" t="s">
        <v>139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3.2" hidden="false" customHeight="false" outlineLevel="0" collapsed="false">
      <c r="A44" s="8" t="s">
        <v>0</v>
      </c>
      <c r="B44" s="1" t="s">
        <v>140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3.2" hidden="false" customHeight="false" outlineLevel="0" collapsed="false">
      <c r="A45" s="8"/>
      <c r="B45" s="1" t="s">
        <v>141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3.2" hidden="false" customHeight="false" outlineLevel="0" collapsed="false">
      <c r="A46" s="8"/>
      <c r="B46" s="1" t="s">
        <v>142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3.2" hidden="false" customHeight="false" outlineLevel="0" collapsed="false">
      <c r="A47" s="8"/>
      <c r="B47" s="1" t="s">
        <v>143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3.2" hidden="false" customHeight="false" outlineLevel="0" collapsed="false">
      <c r="A48" s="8"/>
      <c r="B48" s="1" t="s">
        <v>144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3.2" hidden="false" customHeight="false" outlineLevel="0" collapsed="false">
      <c r="A49" s="8"/>
      <c r="B49" s="1" t="s">
        <v>145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3.2" hidden="false" customHeight="false" outlineLevel="0" collapsed="false">
      <c r="A50" s="8"/>
      <c r="B50" s="1" t="s">
        <v>146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3.2" hidden="false" customHeight="false" outlineLevel="0" collapsed="false">
      <c r="A51" s="8"/>
      <c r="B51" s="1" t="s">
        <v>147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8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3.2" hidden="false" customHeight="false" outlineLevel="0" collapsed="false">
      <c r="B53" s="62" t="s">
        <v>0</v>
      </c>
      <c r="C53" s="52" t="s">
        <v>0</v>
      </c>
    </row>
    <row r="54" customFormat="false" ht="13.2" hidden="false" customHeight="false" outlineLevel="0" collapsed="false">
      <c r="A54" s="63" t="s">
        <v>148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8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3.2" hidden="false" customHeight="false" outlineLevel="0" collapsed="false">
      <c r="B56" s="10" t="s">
        <v>0</v>
      </c>
      <c r="C56" s="52" t="s">
        <v>0</v>
      </c>
    </row>
    <row r="57" customFormat="false" ht="13.2" hidden="false" customHeight="false" outlineLevel="0" collapsed="false">
      <c r="B57" s="10" t="s">
        <v>0</v>
      </c>
      <c r="C57" s="52" t="s">
        <v>0</v>
      </c>
    </row>
    <row r="58" customFormat="false" ht="13.2" hidden="false" customHeight="false" outlineLevel="0" collapsed="false">
      <c r="B58" s="10" t="s">
        <v>0</v>
      </c>
      <c r="C58" s="52" t="s">
        <v>0</v>
      </c>
      <c r="F58" s="10" t="s">
        <v>149</v>
      </c>
    </row>
    <row r="59" customFormat="false" ht="13.2" hidden="false" customHeight="false" outlineLevel="0" collapsed="false">
      <c r="B59" s="10" t="s">
        <v>0</v>
      </c>
      <c r="C59" s="52" t="s">
        <v>0</v>
      </c>
      <c r="F59" s="48" t="s">
        <v>150</v>
      </c>
      <c r="G59" s="51" t="n">
        <f aca="false">15240*12/12</f>
        <v>15240</v>
      </c>
    </row>
    <row r="60" customFormat="false" ht="13.2" hidden="false" customHeight="false" outlineLevel="0" collapsed="false">
      <c r="B60" s="10"/>
      <c r="C60" s="52"/>
      <c r="F60" s="48" t="s">
        <v>151</v>
      </c>
      <c r="G60" s="65" t="n">
        <f aca="false">-11000/12</f>
        <v>-916.666666666667</v>
      </c>
    </row>
    <row r="61" customFormat="false" ht="13.8" hidden="false" customHeight="false" outlineLevel="0" collapsed="false">
      <c r="B61" s="10"/>
      <c r="C61" s="52"/>
      <c r="F61" s="48" t="s">
        <v>152</v>
      </c>
      <c r="G61" s="66" t="n">
        <v>-450</v>
      </c>
    </row>
    <row r="62" customFormat="false" ht="13.2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8" hidden="false" customHeight="false" outlineLevel="0" collapsed="false">
      <c r="B63" s="10"/>
      <c r="C63" s="52"/>
      <c r="F63" s="48" t="s">
        <v>153</v>
      </c>
      <c r="G63" s="66" t="n">
        <f aca="false">G62*0.4*-1</f>
        <v>-5549.33333333333</v>
      </c>
    </row>
    <row r="64" customFormat="false" ht="13.2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8" hidden="false" customHeight="false" outlineLevel="0" collapsed="false">
      <c r="B65" s="10" t="s">
        <v>0</v>
      </c>
      <c r="C65" s="52" t="s">
        <v>0</v>
      </c>
      <c r="F65" s="48" t="s">
        <v>154</v>
      </c>
      <c r="G65" s="60" t="n">
        <f aca="false">143000/12</f>
        <v>11916.6666666667</v>
      </c>
    </row>
    <row r="66" customFormat="false" ht="13.2" hidden="false" customHeight="false" outlineLevel="0" collapsed="false">
      <c r="B66" s="10" t="s">
        <v>0</v>
      </c>
      <c r="C66" s="52" t="s">
        <v>0</v>
      </c>
    </row>
    <row r="67" customFormat="false" ht="13.2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8" hidden="false" customHeight="false" outlineLevel="0" collapsed="false">
      <c r="B68" s="10" t="s">
        <v>0</v>
      </c>
      <c r="C68" s="52" t="s">
        <v>0</v>
      </c>
      <c r="G68" s="60"/>
    </row>
    <row r="69" customFormat="false" ht="13.2" hidden="false" customHeight="false" outlineLevel="0" collapsed="false">
      <c r="B69" s="10" t="s">
        <v>0</v>
      </c>
      <c r="C69" s="52" t="s">
        <v>0</v>
      </c>
    </row>
    <row r="70" customFormat="false" ht="13.2" hidden="false" customHeight="false" outlineLevel="0" collapsed="false">
      <c r="B70" s="10" t="s">
        <v>0</v>
      </c>
      <c r="C70" s="52" t="s">
        <v>0</v>
      </c>
    </row>
    <row r="71" customFormat="false" ht="13.2" hidden="false" customHeight="false" outlineLevel="0" collapsed="false">
      <c r="B71" s="10" t="s">
        <v>0</v>
      </c>
      <c r="C71" s="52" t="s">
        <v>0</v>
      </c>
    </row>
    <row r="72" customFormat="false" ht="13.2" hidden="false" customHeight="false" outlineLevel="0" collapsed="false">
      <c r="B72" s="10" t="s">
        <v>0</v>
      </c>
      <c r="C72" s="52" t="s">
        <v>0</v>
      </c>
    </row>
    <row r="73" customFormat="false" ht="13.2" hidden="false" customHeight="false" outlineLevel="0" collapsed="false">
      <c r="B73" s="10" t="s">
        <v>0</v>
      </c>
      <c r="C73" s="52" t="s">
        <v>0</v>
      </c>
    </row>
    <row r="74" customFormat="false" ht="13.2" hidden="false" customHeight="false" outlineLevel="0" collapsed="false">
      <c r="B74" s="10" t="s">
        <v>0</v>
      </c>
      <c r="C74" s="52" t="s">
        <v>0</v>
      </c>
    </row>
    <row r="75" customFormat="false" ht="13.2" hidden="false" customHeight="false" outlineLevel="0" collapsed="false">
      <c r="B75" s="10" t="s">
        <v>0</v>
      </c>
      <c r="C75" s="52" t="s">
        <v>0</v>
      </c>
    </row>
    <row r="76" customFormat="false" ht="13.2" hidden="false" customHeight="false" outlineLevel="0" collapsed="false">
      <c r="B76" s="10" t="s">
        <v>0</v>
      </c>
      <c r="C76" s="52" t="s">
        <v>0</v>
      </c>
    </row>
    <row r="77" customFormat="false" ht="13.2" hidden="false" customHeight="false" outlineLevel="0" collapsed="false">
      <c r="B77" s="10" t="s">
        <v>0</v>
      </c>
      <c r="C77" s="52" t="s">
        <v>0</v>
      </c>
    </row>
    <row r="78" customFormat="false" ht="13.2" hidden="false" customHeight="false" outlineLevel="0" collapsed="false">
      <c r="B78" s="10" t="s">
        <v>0</v>
      </c>
      <c r="C78" s="52" t="s">
        <v>0</v>
      </c>
    </row>
    <row r="79" customFormat="false" ht="13.2" hidden="false" customHeight="false" outlineLevel="0" collapsed="false">
      <c r="B79" s="10" t="s">
        <v>0</v>
      </c>
      <c r="C79" s="52" t="s">
        <v>0</v>
      </c>
    </row>
    <row r="80" customFormat="false" ht="13.2" hidden="false" customHeight="false" outlineLevel="0" collapsed="false">
      <c r="B80" s="10" t="s">
        <v>0</v>
      </c>
      <c r="C80" s="52" t="s">
        <v>0</v>
      </c>
    </row>
    <row r="81" customFormat="false" ht="13.2" hidden="false" customHeight="false" outlineLevel="0" collapsed="false">
      <c r="B81" s="10" t="s">
        <v>0</v>
      </c>
      <c r="C81" s="52" t="s">
        <v>0</v>
      </c>
    </row>
    <row r="82" customFormat="false" ht="13.2" hidden="false" customHeight="false" outlineLevel="0" collapsed="false">
      <c r="B82" s="10" t="s">
        <v>0</v>
      </c>
      <c r="C82" s="52" t="s">
        <v>0</v>
      </c>
    </row>
    <row r="83" customFormat="false" ht="13.2" hidden="false" customHeight="false" outlineLevel="0" collapsed="false">
      <c r="B83" s="10" t="s">
        <v>0</v>
      </c>
      <c r="C83" s="52" t="s">
        <v>0</v>
      </c>
    </row>
    <row r="84" customFormat="false" ht="13.2" hidden="false" customHeight="false" outlineLevel="0" collapsed="false">
      <c r="B84" s="10" t="s">
        <v>0</v>
      </c>
      <c r="C84" s="52" t="s">
        <v>0</v>
      </c>
    </row>
    <row r="85" customFormat="false" ht="13.2" hidden="false" customHeight="false" outlineLevel="0" collapsed="false">
      <c r="B85" s="10" t="s">
        <v>0</v>
      </c>
      <c r="C85" s="52" t="s">
        <v>0</v>
      </c>
    </row>
    <row r="86" customFormat="false" ht="13.2" hidden="false" customHeight="false" outlineLevel="0" collapsed="false">
      <c r="B86" s="10" t="s">
        <v>0</v>
      </c>
      <c r="C86" s="52" t="s">
        <v>0</v>
      </c>
    </row>
    <row r="87" customFormat="false" ht="13.2" hidden="false" customHeight="false" outlineLevel="0" collapsed="false">
      <c r="B87" s="10" t="s">
        <v>0</v>
      </c>
      <c r="C87" s="52" t="s">
        <v>0</v>
      </c>
    </row>
    <row r="88" customFormat="false" ht="13.2" hidden="false" customHeight="false" outlineLevel="0" collapsed="false">
      <c r="B88" s="10" t="s">
        <v>0</v>
      </c>
      <c r="C88" s="52" t="s">
        <v>0</v>
      </c>
    </row>
    <row r="89" customFormat="false" ht="13.2" hidden="false" customHeight="false" outlineLevel="0" collapsed="false">
      <c r="B89" s="10" t="s">
        <v>0</v>
      </c>
      <c r="C89" s="52" t="s">
        <v>0</v>
      </c>
    </row>
    <row r="90" customFormat="false" ht="13.2" hidden="false" customHeight="false" outlineLevel="0" collapsed="false">
      <c r="B90" s="10" t="s">
        <v>0</v>
      </c>
      <c r="C90" s="52" t="s">
        <v>0</v>
      </c>
    </row>
    <row r="91" customFormat="false" ht="13.2" hidden="false" customHeight="false" outlineLevel="0" collapsed="false">
      <c r="B91" s="10" t="s">
        <v>0</v>
      </c>
      <c r="C91" s="52" t="s">
        <v>0</v>
      </c>
    </row>
    <row r="92" customFormat="false" ht="13.2" hidden="false" customHeight="false" outlineLevel="0" collapsed="false">
      <c r="B92" s="10" t="s">
        <v>0</v>
      </c>
      <c r="C92" s="52" t="s">
        <v>0</v>
      </c>
    </row>
    <row r="93" customFormat="false" ht="13.2" hidden="false" customHeight="false" outlineLevel="0" collapsed="false">
      <c r="B93" s="10" t="s">
        <v>0</v>
      </c>
      <c r="C93" s="52" t="s">
        <v>0</v>
      </c>
    </row>
    <row r="94" customFormat="false" ht="13.2" hidden="false" customHeight="false" outlineLevel="0" collapsed="false">
      <c r="B94" s="10" t="s">
        <v>0</v>
      </c>
      <c r="C94" s="52" t="s">
        <v>0</v>
      </c>
    </row>
    <row r="95" customFormat="false" ht="13.2" hidden="false" customHeight="false" outlineLevel="0" collapsed="false">
      <c r="B95" s="10" t="s">
        <v>0</v>
      </c>
      <c r="C95" s="52" t="s">
        <v>0</v>
      </c>
    </row>
    <row r="96" customFormat="false" ht="13.2" hidden="false" customHeight="false" outlineLevel="0" collapsed="false">
      <c r="B96" s="10" t="s">
        <v>0</v>
      </c>
      <c r="C96" s="52" t="s">
        <v>0</v>
      </c>
    </row>
    <row r="97" customFormat="false" ht="13.2" hidden="false" customHeight="false" outlineLevel="0" collapsed="false">
      <c r="B97" s="10" t="s">
        <v>0</v>
      </c>
      <c r="C97" s="52" t="s">
        <v>0</v>
      </c>
    </row>
    <row r="98" customFormat="false" ht="13.2" hidden="false" customHeight="false" outlineLevel="0" collapsed="false">
      <c r="B98" s="10" t="s">
        <v>0</v>
      </c>
      <c r="C98" s="52" t="s">
        <v>0</v>
      </c>
    </row>
    <row r="99" customFormat="false" ht="13.2" hidden="false" customHeight="false" outlineLevel="0" collapsed="false">
      <c r="B99" s="10" t="s">
        <v>0</v>
      </c>
      <c r="C99" s="52" t="s">
        <v>0</v>
      </c>
    </row>
    <row r="100" customFormat="false" ht="13.2" hidden="false" customHeight="false" outlineLevel="0" collapsed="false">
      <c r="B100" s="10" t="s">
        <v>0</v>
      </c>
      <c r="C100" s="52" t="s">
        <v>0</v>
      </c>
    </row>
    <row r="101" customFormat="false" ht="13.2" hidden="false" customHeight="false" outlineLevel="0" collapsed="false">
      <c r="B101" s="10" t="s">
        <v>0</v>
      </c>
      <c r="C101" s="52" t="s">
        <v>0</v>
      </c>
    </row>
    <row r="102" customFormat="false" ht="13.2" hidden="false" customHeight="false" outlineLevel="0" collapsed="false">
      <c r="B102" s="10" t="s">
        <v>0</v>
      </c>
      <c r="C102" s="52" t="s">
        <v>0</v>
      </c>
    </row>
    <row r="103" customFormat="false" ht="13.2" hidden="false" customHeight="false" outlineLevel="0" collapsed="false">
      <c r="B103" s="10" t="s">
        <v>0</v>
      </c>
      <c r="C103" s="52" t="s">
        <v>0</v>
      </c>
    </row>
    <row r="104" customFormat="false" ht="13.2" hidden="false" customHeight="false" outlineLevel="0" collapsed="false">
      <c r="B104" s="10" t="s">
        <v>0</v>
      </c>
      <c r="C104" s="52" t="s">
        <v>0</v>
      </c>
    </row>
    <row r="105" customFormat="false" ht="13.2" hidden="false" customHeight="false" outlineLevel="0" collapsed="false">
      <c r="B105" s="10" t="s">
        <v>0</v>
      </c>
      <c r="C105" s="52" t="s">
        <v>0</v>
      </c>
    </row>
    <row r="106" customFormat="false" ht="13.2" hidden="false" customHeight="false" outlineLevel="0" collapsed="false">
      <c r="B106" s="10" t="s">
        <v>0</v>
      </c>
      <c r="C106" s="52" t="s">
        <v>0</v>
      </c>
    </row>
    <row r="107" customFormat="false" ht="13.2" hidden="false" customHeight="false" outlineLevel="0" collapsed="false">
      <c r="B107" s="10" t="s">
        <v>0</v>
      </c>
      <c r="C107" s="52" t="s">
        <v>0</v>
      </c>
    </row>
    <row r="108" customFormat="false" ht="13.2" hidden="false" customHeight="false" outlineLevel="0" collapsed="false">
      <c r="B108" s="10" t="s">
        <v>0</v>
      </c>
      <c r="C108" s="52" t="s">
        <v>0</v>
      </c>
    </row>
    <row r="109" customFormat="false" ht="13.2" hidden="false" customHeight="false" outlineLevel="0" collapsed="false">
      <c r="B109" s="10" t="s">
        <v>0</v>
      </c>
      <c r="C109" s="52" t="s">
        <v>0</v>
      </c>
    </row>
    <row r="110" customFormat="false" ht="13.2" hidden="false" customHeight="false" outlineLevel="0" collapsed="false">
      <c r="B110" s="10" t="s">
        <v>0</v>
      </c>
      <c r="C110" s="52" t="s">
        <v>0</v>
      </c>
    </row>
    <row r="111" customFormat="false" ht="13.2" hidden="false" customHeight="false" outlineLevel="0" collapsed="false">
      <c r="B111" s="10" t="s">
        <v>0</v>
      </c>
      <c r="C111" s="52" t="s">
        <v>0</v>
      </c>
    </row>
    <row r="112" customFormat="false" ht="13.2" hidden="false" customHeight="false" outlineLevel="0" collapsed="false">
      <c r="B112" s="10" t="s">
        <v>0</v>
      </c>
      <c r="C112" s="52" t="s">
        <v>0</v>
      </c>
    </row>
    <row r="113" customFormat="false" ht="13.2" hidden="false" customHeight="false" outlineLevel="0" collapsed="false">
      <c r="B113" s="10" t="s">
        <v>0</v>
      </c>
      <c r="C113" s="52" t="s">
        <v>0</v>
      </c>
    </row>
    <row r="114" customFormat="false" ht="13.2" hidden="false" customHeight="false" outlineLevel="0" collapsed="false">
      <c r="B114" s="10" t="s">
        <v>0</v>
      </c>
      <c r="C114" s="52" t="s">
        <v>0</v>
      </c>
    </row>
    <row r="115" customFormat="false" ht="13.2" hidden="false" customHeight="false" outlineLevel="0" collapsed="false">
      <c r="B115" s="10" t="s">
        <v>0</v>
      </c>
      <c r="C115" s="52" t="s">
        <v>0</v>
      </c>
    </row>
    <row r="116" customFormat="false" ht="13.2" hidden="false" customHeight="false" outlineLevel="0" collapsed="false">
      <c r="B116" s="10" t="s">
        <v>0</v>
      </c>
      <c r="C116" s="52" t="s">
        <v>0</v>
      </c>
    </row>
    <row r="117" customFormat="false" ht="13.2" hidden="false" customHeight="false" outlineLevel="0" collapsed="false">
      <c r="B117" s="10" t="s">
        <v>0</v>
      </c>
      <c r="C117" s="52" t="s">
        <v>0</v>
      </c>
    </row>
    <row r="118" customFormat="false" ht="13.2" hidden="false" customHeight="false" outlineLevel="0" collapsed="false">
      <c r="B118" s="10" t="s">
        <v>0</v>
      </c>
      <c r="C118" s="52" t="s">
        <v>0</v>
      </c>
    </row>
    <row r="119" customFormat="false" ht="13.2" hidden="false" customHeight="false" outlineLevel="0" collapsed="false">
      <c r="B119" s="10" t="s">
        <v>0</v>
      </c>
      <c r="C119" s="52" t="s">
        <v>0</v>
      </c>
    </row>
    <row r="120" customFormat="false" ht="13.2" hidden="false" customHeight="false" outlineLevel="0" collapsed="false">
      <c r="B120" s="10" t="s">
        <v>0</v>
      </c>
      <c r="C120" s="52" t="s">
        <v>0</v>
      </c>
    </row>
    <row r="121" customFormat="false" ht="13.2" hidden="false" customHeight="false" outlineLevel="0" collapsed="false">
      <c r="B121" s="10" t="s">
        <v>0</v>
      </c>
      <c r="C121" s="52" t="s">
        <v>0</v>
      </c>
    </row>
    <row r="122" customFormat="false" ht="13.2" hidden="false" customHeight="false" outlineLevel="0" collapsed="false">
      <c r="B122" s="10" t="s">
        <v>0</v>
      </c>
      <c r="C122" s="52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3.2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3.2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3.2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3.2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3.2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3.2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3.2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3.2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3.2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2001-12-12T19:42:39Z</cp:lastPrinted>
  <dcterms:modified xsi:type="dcterms:W3CDTF">2002-01-31T01:11:44Z</dcterms:modified>
  <cp:revision>0</cp:revision>
  <dc:subject/>
  <dc:title/>
</cp:coreProperties>
</file>