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<sst xmlns="http://schemas.openxmlformats.org/spreadsheetml/2006/main" count="832" uniqueCount="145">
  <si>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</si>
  <si>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</si>
  <si>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</si>
  <si>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</si>
  <si>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</si>
  <si>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</si>
  <si>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</si>
  <si>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</si>
  <si>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</si>
  <si>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</si>
  <si>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</si>
  <si>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</si>
  <si>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</si>
  <si>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</si>
  <si>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</si>
  <si>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</si>
  <si>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</si>
  <si>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</si>
  <si>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INTC</t>
  </si>
  <si>
    <t xml:space="preserve">LEN</t>
  </si>
  <si>
    <t xml:space="preserve">PG</t>
  </si>
  <si>
    <t xml:space="preserve">PSFT</t>
  </si>
  <si>
    <t xml:space="preserve">SLB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</si>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</sst>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37278</v>
      </c>
      <c r="F3" s="12" t="n">
        <v>37274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2417517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2417517</v>
      </c>
      <c r="K5" s="4" t="n">
        <f aca="false">J5</f>
        <v>2417517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31.7</v>
      </c>
      <c r="F8" s="13" t="n">
        <v>33.48</v>
      </c>
      <c r="G8" s="4" t="n">
        <f aca="false">C8*(E8-F8)</f>
        <v>17800</v>
      </c>
      <c r="H8" s="4" t="n">
        <f aca="false">C8*(E8-F8)</f>
        <v>17800</v>
      </c>
      <c r="J8" s="4" t="n">
        <f aca="false">G8</f>
        <v>17800</v>
      </c>
      <c r="K8" s="4" t="n">
        <f aca="false">J8</f>
        <v>17800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49.83</v>
      </c>
      <c r="F9" s="13" t="n">
        <v>49.5</v>
      </c>
      <c r="G9" s="4" t="n">
        <f aca="false">C9*(E9-F9)</f>
        <v>-1649.99999999999</v>
      </c>
      <c r="H9" s="4" t="n">
        <f aca="false">C9*(E9-F9)</f>
        <v>-1649.99999999999</v>
      </c>
      <c r="J9" s="4" t="n">
        <f aca="false">G9</f>
        <v>-1649.99999999999</v>
      </c>
      <c r="K9" s="4" t="n">
        <f aca="false">J9</f>
        <v>-1649.99999999999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-5000</v>
      </c>
      <c r="D10" s="2" t="s">
        <v>0</v>
      </c>
      <c r="E10" s="13" t="n">
        <v>79.3</v>
      </c>
      <c r="F10" s="13" t="n">
        <v>79.81</v>
      </c>
      <c r="G10" s="4" t="n">
        <f aca="false">C10*(E10-F10)</f>
        <v>2550.00000000003</v>
      </c>
      <c r="H10" s="4" t="n">
        <f aca="false">C10*(E10-F10)</f>
        <v>2550.00000000003</v>
      </c>
      <c r="J10" s="4" t="n">
        <f aca="false">G10</f>
        <v>2550.00000000003</v>
      </c>
      <c r="K10" s="4" t="n">
        <f aca="false">J10</f>
        <v>2550.00000000003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-5000</v>
      </c>
      <c r="D11" s="2" t="s">
        <v>0</v>
      </c>
      <c r="E11" s="13" t="n">
        <v>33.59</v>
      </c>
      <c r="F11" s="13" t="n">
        <v>35.34</v>
      </c>
      <c r="G11" s="4" t="n">
        <f aca="false">C11*(E11-F11)</f>
        <v>8750</v>
      </c>
      <c r="H11" s="4" t="n">
        <f aca="false">C11*(E11-F11)</f>
        <v>8750</v>
      </c>
      <c r="J11" s="4" t="n">
        <f aca="false">G11</f>
        <v>8750</v>
      </c>
      <c r="K11" s="4" t="n">
        <f aca="false">J11</f>
        <v>8750</v>
      </c>
      <c r="L11" s="5" t="n">
        <v>2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-5000</v>
      </c>
      <c r="D12" s="2" t="s">
        <v>0</v>
      </c>
      <c r="E12" s="13" t="n">
        <v>49.5</v>
      </c>
      <c r="F12" s="13" t="n">
        <v>49.62</v>
      </c>
      <c r="G12" s="4" t="n">
        <f aca="false">C12*(E12-F12)</f>
        <v>599.999999999987</v>
      </c>
      <c r="H12" s="4" t="n">
        <f aca="false">C12*(E12-F12)</f>
        <v>599.999999999987</v>
      </c>
      <c r="J12" s="4" t="n">
        <f aca="false">G12</f>
        <v>599.999999999987</v>
      </c>
      <c r="K12" s="4" t="n">
        <f aca="false">J12</f>
        <v>599.999999999987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/>
      <c r="B13" s="10" t="s">
        <v>23</v>
      </c>
      <c r="C13" s="2" t="s">
        <v>0</v>
      </c>
      <c r="E13" s="17" t="s">
        <v>0</v>
      </c>
      <c r="F13" s="17" t="s">
        <v>0</v>
      </c>
      <c r="G13" s="17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4" t="s">
        <v>0</v>
      </c>
      <c r="B14" s="1" t="s">
        <v>24</v>
      </c>
      <c r="C14" s="2" t="n">
        <v>-2000</v>
      </c>
      <c r="E14" s="13" t="n">
        <v>0.65</v>
      </c>
      <c r="F14" s="13" t="n">
        <v>0.9</v>
      </c>
      <c r="G14" s="4" t="n">
        <f aca="false">(E14-F14)*C14</f>
        <v>500</v>
      </c>
      <c r="H14" s="4" t="n">
        <f aca="false">C14*(E14-F14)</f>
        <v>500</v>
      </c>
      <c r="J14" s="4" t="n">
        <f aca="false">G14</f>
        <v>500</v>
      </c>
      <c r="K14" s="4" t="n">
        <f aca="false">J14</f>
        <v>500</v>
      </c>
      <c r="L14" s="5" t="n">
        <v>1</v>
      </c>
      <c r="M14" s="6" t="s">
        <v>0</v>
      </c>
      <c r="N14" s="6" t="s">
        <v>0</v>
      </c>
    </row>
    <row r="15" customFormat="false" ht="12.75" hidden="false" customHeight="false" outlineLevel="0" collapsed="false">
      <c r="A15" s="14" t="s">
        <v>0</v>
      </c>
      <c r="B15" s="1" t="s">
        <v>25</v>
      </c>
      <c r="C15" s="2" t="n">
        <v>2000</v>
      </c>
      <c r="E15" s="13" t="n">
        <v>1.85</v>
      </c>
      <c r="F15" s="13" t="n">
        <v>1.45</v>
      </c>
      <c r="G15" s="4" t="n">
        <f aca="false">(E15-F15)*C15</f>
        <v>800</v>
      </c>
      <c r="H15" s="4" t="n">
        <f aca="false">C15*(E15-F15)</f>
        <v>800</v>
      </c>
      <c r="J15" s="4" t="n">
        <f aca="false">G15</f>
        <v>800</v>
      </c>
      <c r="K15" s="4" t="n">
        <f aca="false">J15</f>
        <v>800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-1000</v>
      </c>
      <c r="E16" s="13" t="n">
        <v>1.65</v>
      </c>
      <c r="F16" s="13" t="n">
        <v>2</v>
      </c>
      <c r="G16" s="4" t="n">
        <f aca="false">(E16-F16)*C16</f>
        <v>350</v>
      </c>
      <c r="H16" s="4" t="n">
        <f aca="false">C16*(E16-F16)</f>
        <v>350</v>
      </c>
      <c r="J16" s="4" t="n">
        <f aca="false">G16</f>
        <v>350</v>
      </c>
      <c r="K16" s="4" t="n">
        <f aca="false">J16</f>
        <v>350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1000</v>
      </c>
      <c r="E17" s="13" t="n">
        <v>0.7</v>
      </c>
      <c r="F17" s="13" t="n">
        <v>0.7</v>
      </c>
      <c r="G17" s="4" t="n">
        <f aca="false">(E17-F17)*C17</f>
        <v>0</v>
      </c>
      <c r="H17" s="4" t="n">
        <f aca="false">C17*(E17-F17)</f>
        <v>0</v>
      </c>
      <c r="J17" s="4" t="n">
        <f aca="false">G17</f>
        <v>0</v>
      </c>
      <c r="K17" s="4" t="n">
        <f aca="false">J17</f>
        <v>0</v>
      </c>
      <c r="L17" s="5" t="n">
        <v>1</v>
      </c>
      <c r="M17" s="6" t="n">
        <v>-2361000</v>
      </c>
      <c r="N17" s="6" t="s">
        <v>0</v>
      </c>
    </row>
    <row r="18" customFormat="false" ht="12.75" hidden="false" customHeight="false" outlineLevel="0" collapsed="false">
      <c r="A18" s="14"/>
      <c r="E18" s="13" t="s">
        <v>0</v>
      </c>
      <c r="F18" s="13" t="s">
        <v>0</v>
      </c>
      <c r="M18" s="6" t="s">
        <v>0</v>
      </c>
    </row>
    <row r="19" customFormat="false" ht="12.75" hidden="false" customHeight="false" outlineLevel="0" collapsed="false">
      <c r="A19" s="8"/>
      <c r="B19" s="1" t="s">
        <v>28</v>
      </c>
      <c r="C19" s="2" t="n">
        <v>0</v>
      </c>
      <c r="D19" s="2" t="s">
        <v>0</v>
      </c>
      <c r="E19" s="18" t="s">
        <v>0</v>
      </c>
      <c r="F19" s="18" t="s">
        <v>0</v>
      </c>
      <c r="G19" s="4" t="s">
        <v>0</v>
      </c>
      <c r="J19" s="4" t="n">
        <f aca="false">+C19</f>
        <v>0</v>
      </c>
      <c r="K19" s="4" t="n">
        <f aca="false">J19</f>
        <v>0</v>
      </c>
      <c r="L19" s="5" t="n">
        <v>1</v>
      </c>
      <c r="M19" s="6" t="n">
        <f aca="false">SUM(K5:K19)</f>
        <v>2447217</v>
      </c>
      <c r="N19" s="6" t="n">
        <v>2447217</v>
      </c>
      <c r="O19" s="19" t="n">
        <f aca="false">M19-N19</f>
        <v>0</v>
      </c>
    </row>
    <row r="20" customFormat="false" ht="12.75" hidden="false" customHeight="false" outlineLevel="0" collapsed="false">
      <c r="A20" s="8"/>
      <c r="E20" s="18"/>
      <c r="F20" s="18"/>
      <c r="G20" s="20" t="s">
        <v>0</v>
      </c>
      <c r="H20" s="20" t="s">
        <v>0</v>
      </c>
      <c r="M20" s="6" t="s">
        <v>0</v>
      </c>
    </row>
    <row r="21" customFormat="false" ht="12.75" hidden="false" customHeight="false" outlineLevel="0" collapsed="false">
      <c r="A21" s="8" t="s">
        <v>29</v>
      </c>
      <c r="B21" s="1" t="s">
        <v>30</v>
      </c>
      <c r="C21" s="2" t="n">
        <v>4068.97</v>
      </c>
      <c r="D21" s="2" t="s">
        <v>0</v>
      </c>
      <c r="E21" s="13" t="n">
        <v>1</v>
      </c>
      <c r="F21" s="13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4068.97</v>
      </c>
      <c r="K21" s="4" t="n">
        <f aca="false">J21</f>
        <v>4068.97</v>
      </c>
      <c r="L21" s="5" t="n">
        <v>1</v>
      </c>
      <c r="M21" s="21" t="n">
        <f aca="false">SUM(M17:M19)/M17*-1</f>
        <v>0.0365171537484117</v>
      </c>
      <c r="N21" s="21" t="s">
        <v>0</v>
      </c>
      <c r="O21" s="3" t="n">
        <v>0.386</v>
      </c>
    </row>
    <row r="22" customFormat="false" ht="12.75" hidden="false" customHeight="false" outlineLevel="0" collapsed="false">
      <c r="A22" s="8"/>
      <c r="D22" s="2" t="s">
        <v>0</v>
      </c>
      <c r="E22" s="18"/>
      <c r="F22" s="18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31</v>
      </c>
      <c r="B23" s="16" t="s">
        <v>32</v>
      </c>
      <c r="C23" s="2" t="n">
        <v>900</v>
      </c>
      <c r="E23" s="13" t="n">
        <v>15.94</v>
      </c>
      <c r="F23" s="13" t="n">
        <v>16.48</v>
      </c>
      <c r="G23" s="4" t="n">
        <f aca="false">C23*(E23-F23)</f>
        <v>-486.000000000001</v>
      </c>
      <c r="H23" s="4" t="n">
        <f aca="false">C23*(E23-F23)</f>
        <v>-486.000000000001</v>
      </c>
      <c r="I23" s="13"/>
      <c r="J23" s="4" t="n">
        <f aca="false">C23*E23</f>
        <v>14346</v>
      </c>
      <c r="K23" s="4" t="n">
        <f aca="false">J23</f>
        <v>14346</v>
      </c>
      <c r="L23" s="5" t="n">
        <v>2</v>
      </c>
      <c r="M23" s="6" t="s">
        <v>0</v>
      </c>
      <c r="O23" s="19" t="n">
        <f aca="false">O19*O21</f>
        <v>0</v>
      </c>
    </row>
    <row r="24" customFormat="false" ht="12.75" hidden="false" customHeight="false" outlineLevel="0" collapsed="false">
      <c r="A24" s="8" t="s">
        <v>33</v>
      </c>
      <c r="B24" s="16" t="s">
        <v>34</v>
      </c>
      <c r="C24" s="2" t="n">
        <v>100</v>
      </c>
      <c r="E24" s="13" t="n">
        <v>16.75</v>
      </c>
      <c r="F24" s="13" t="n">
        <v>16.95</v>
      </c>
      <c r="G24" s="4" t="n">
        <f aca="false">C24*(E24-F24)</f>
        <v>-19.9999999999999</v>
      </c>
      <c r="H24" s="4" t="n">
        <f aca="false">C24*(E24-F24)</f>
        <v>-19.9999999999999</v>
      </c>
      <c r="I24" s="13"/>
      <c r="J24" s="4" t="n">
        <f aca="false">C24*E24</f>
        <v>1675</v>
      </c>
      <c r="K24" s="4" t="n">
        <f aca="false">J24</f>
        <v>1675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35</v>
      </c>
      <c r="B25" s="16" t="s">
        <v>36</v>
      </c>
      <c r="C25" s="2" t="n">
        <v>83</v>
      </c>
      <c r="D25" s="2" t="s">
        <v>0</v>
      </c>
      <c r="E25" s="13" t="n">
        <v>39.2</v>
      </c>
      <c r="F25" s="13" t="n">
        <v>38.65</v>
      </c>
      <c r="G25" s="4" t="n">
        <f aca="false">C25*(E25-F25)</f>
        <v>45.6500000000004</v>
      </c>
      <c r="H25" s="4" t="n">
        <f aca="false">C25*(E25-F25)</f>
        <v>45.6500000000004</v>
      </c>
      <c r="I25" s="13"/>
      <c r="J25" s="4" t="n">
        <f aca="false">C25*E25</f>
        <v>3253.6</v>
      </c>
      <c r="K25" s="4" t="n">
        <f aca="false">J25</f>
        <v>3253.6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6" t="s">
        <v>37</v>
      </c>
      <c r="C26" s="2" t="n">
        <v>169</v>
      </c>
      <c r="E26" s="13" t="n">
        <v>13.9</v>
      </c>
      <c r="F26" s="13" t="n">
        <v>14.08</v>
      </c>
      <c r="G26" s="4" t="n">
        <f aca="false">C26*(E26-F26)</f>
        <v>-30.42</v>
      </c>
      <c r="H26" s="4" t="n">
        <f aca="false">C26*(E26-F26)</f>
        <v>-30.42</v>
      </c>
      <c r="I26" s="13"/>
      <c r="J26" s="4" t="n">
        <f aca="false">C26*E26</f>
        <v>2349.1</v>
      </c>
      <c r="K26" s="4" t="n">
        <f aca="false">J26</f>
        <v>2349.1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2205.89</v>
      </c>
      <c r="D27" s="2" t="s">
        <v>0</v>
      </c>
      <c r="E27" s="13" t="n">
        <v>1</v>
      </c>
      <c r="F27" s="13" t="n">
        <v>1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2205.89</v>
      </c>
      <c r="K27" s="4" t="n">
        <f aca="false">J27</f>
        <v>2205.89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6" t="s">
        <v>39</v>
      </c>
      <c r="C28" s="2" t="n">
        <v>826.11</v>
      </c>
      <c r="D28" s="2" t="s">
        <v>0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826.11</v>
      </c>
      <c r="K28" s="4" t="n">
        <f aca="false">J28</f>
        <v>826.11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6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40</v>
      </c>
      <c r="B30" s="1" t="s">
        <v>41</v>
      </c>
      <c r="C30" s="2" t="n">
        <v>136341.46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136341.46</v>
      </c>
      <c r="K30" s="4" t="n">
        <f aca="false">J30</f>
        <v>136341.46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" t="s">
        <v>0</v>
      </c>
      <c r="C31" s="23" t="s">
        <v>0</v>
      </c>
      <c r="E31" s="13" t="s">
        <v>0</v>
      </c>
      <c r="F31" s="13" t="s">
        <v>0</v>
      </c>
      <c r="G31" s="1" t="s">
        <v>0</v>
      </c>
      <c r="H31" s="4" t="s">
        <v>0</v>
      </c>
      <c r="I31" s="5"/>
      <c r="J31" s="4" t="s">
        <v>0</v>
      </c>
      <c r="K31" s="20" t="s">
        <v>0</v>
      </c>
      <c r="M31" s="6" t="s">
        <v>0</v>
      </c>
    </row>
    <row r="32" customFormat="false" ht="12.75" hidden="false" customHeight="false" outlineLevel="0" collapsed="false">
      <c r="A32" s="8" t="s">
        <v>42</v>
      </c>
      <c r="B32" s="1" t="s">
        <v>43</v>
      </c>
      <c r="C32" s="2" t="n">
        <v>51648.45</v>
      </c>
      <c r="E32" s="13" t="n">
        <v>1</v>
      </c>
      <c r="F32" s="13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51648.45</v>
      </c>
      <c r="K32" s="4" t="n">
        <f aca="false">J32</f>
        <v>51648.45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8"/>
      <c r="E33" s="13"/>
      <c r="F33" s="13"/>
      <c r="I33" s="5"/>
    </row>
    <row r="34" customFormat="false" ht="12.75" hidden="false" customHeight="false" outlineLevel="0" collapsed="false">
      <c r="A34" s="8" t="s">
        <v>44</v>
      </c>
      <c r="B34" s="1" t="s">
        <v>43</v>
      </c>
      <c r="C34" s="6" t="n">
        <v>0</v>
      </c>
      <c r="D34" s="2" t="s">
        <v>0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13"/>
      <c r="J34" s="4" t="n">
        <f aca="false">C34*E34</f>
        <v>0</v>
      </c>
      <c r="K34" s="4" t="n">
        <f aca="false">J34</f>
        <v>0</v>
      </c>
      <c r="L34" s="5" t="n">
        <v>1</v>
      </c>
    </row>
    <row r="35" customFormat="false" ht="12.75" hidden="false" customHeight="false" outlineLevel="0" collapsed="false">
      <c r="A35" s="8" t="s">
        <v>0</v>
      </c>
      <c r="B35" s="1" t="s">
        <v>45</v>
      </c>
      <c r="C35" s="6" t="n">
        <v>3157394.51</v>
      </c>
      <c r="D35" s="2" t="s">
        <v>0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13"/>
      <c r="J35" s="4" t="n">
        <f aca="false">C35*E35</f>
        <v>3157394.51</v>
      </c>
      <c r="K35" s="4" t="n">
        <f aca="false">J35</f>
        <v>3157394.51</v>
      </c>
      <c r="L35" s="5" t="n">
        <v>1</v>
      </c>
    </row>
    <row r="36" customFormat="false" ht="12.75" hidden="false" customHeight="false" outlineLevel="0" collapsed="false">
      <c r="A36" s="14" t="s">
        <v>0</v>
      </c>
      <c r="B36" s="1" t="s">
        <v>46</v>
      </c>
      <c r="C36" s="2" t="n">
        <v>-2500</v>
      </c>
      <c r="D36" s="2" t="s">
        <v>0</v>
      </c>
      <c r="E36" s="13" t="n">
        <v>0.05</v>
      </c>
      <c r="F36" s="13" t="n">
        <v>0.05</v>
      </c>
      <c r="G36" s="4" t="n">
        <f aca="false">(E36-F36)*C36</f>
        <v>-0</v>
      </c>
      <c r="H36" s="4" t="n">
        <f aca="false">C36*(E36-F36)</f>
        <v>-0</v>
      </c>
      <c r="J36" s="4" t="n">
        <f aca="false">G36</f>
        <v>-0</v>
      </c>
      <c r="K36" s="4" t="n">
        <f aca="false">J36</f>
        <v>-0</v>
      </c>
      <c r="L36" s="5" t="n">
        <v>1</v>
      </c>
      <c r="M36" s="6" t="n">
        <f aca="false">C36*E36*-1</f>
        <v>125</v>
      </c>
      <c r="N36" s="6" t="s">
        <v>0</v>
      </c>
    </row>
    <row r="37" customFormat="false" ht="12.75" hidden="false" customHeight="false" outlineLevel="0" collapsed="false">
      <c r="A37" s="14" t="s">
        <v>0</v>
      </c>
      <c r="B37" s="1" t="s">
        <v>47</v>
      </c>
      <c r="C37" s="2" t="n">
        <v>-5000</v>
      </c>
      <c r="D37" s="2" t="s">
        <v>0</v>
      </c>
      <c r="E37" s="13" t="n">
        <v>0.05</v>
      </c>
      <c r="F37" s="13" t="n">
        <v>0.05</v>
      </c>
      <c r="G37" s="4" t="n">
        <f aca="false">(E37-F37)*C37</f>
        <v>-0</v>
      </c>
      <c r="H37" s="4" t="n">
        <f aca="false">C37*(E37-F37)</f>
        <v>-0</v>
      </c>
      <c r="J37" s="4" t="n">
        <f aca="false">G37</f>
        <v>-0</v>
      </c>
      <c r="K37" s="4" t="n">
        <f aca="false">J37</f>
        <v>-0</v>
      </c>
      <c r="L37" s="5" t="n">
        <v>1</v>
      </c>
      <c r="M37" s="6" t="n">
        <f aca="false">C37*E37*-1</f>
        <v>250</v>
      </c>
    </row>
    <row r="38" customFormat="false" ht="12.75" hidden="false" customHeight="false" outlineLevel="0" collapsed="false">
      <c r="A38" s="14" t="s">
        <v>0</v>
      </c>
      <c r="B38" s="1" t="s">
        <v>48</v>
      </c>
      <c r="C38" s="2" t="n">
        <v>-15000</v>
      </c>
      <c r="D38" s="2" t="s">
        <v>0</v>
      </c>
      <c r="E38" s="13" t="n">
        <v>0.05</v>
      </c>
      <c r="F38" s="13" t="n">
        <v>0.05</v>
      </c>
      <c r="G38" s="4" t="n">
        <f aca="false">(E38-F38)*C38</f>
        <v>-0</v>
      </c>
      <c r="H38" s="4" t="n">
        <f aca="false">C38*(E38-F38)</f>
        <v>-0</v>
      </c>
      <c r="J38" s="4" t="n">
        <f aca="false">G38</f>
        <v>-0</v>
      </c>
      <c r="K38" s="4" t="n">
        <f aca="false">J38</f>
        <v>-0</v>
      </c>
      <c r="L38" s="5" t="n">
        <v>1</v>
      </c>
      <c r="M38" s="6" t="n">
        <f aca="false">C38*E38*-1</f>
        <v>750</v>
      </c>
      <c r="O38" s="3" t="s">
        <v>0</v>
      </c>
    </row>
    <row r="39" customFormat="false" ht="12.75" hidden="false" customHeight="false" outlineLevel="0" collapsed="false">
      <c r="A39" s="14" t="s">
        <v>0</v>
      </c>
      <c r="B39" s="1" t="s">
        <v>49</v>
      </c>
      <c r="C39" s="2" t="n">
        <v>-15000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M39" s="6" t="n">
        <f aca="false">C39*E39*-1</f>
        <v>750</v>
      </c>
      <c r="O39" s="3" t="s">
        <v>0</v>
      </c>
    </row>
    <row r="40" customFormat="false" ht="12.75" hidden="false" customHeight="false" outlineLevel="0" collapsed="false">
      <c r="A40" s="14" t="s">
        <v>0</v>
      </c>
      <c r="B40" s="1" t="s">
        <v>50</v>
      </c>
      <c r="C40" s="2" t="n">
        <v>-10000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  <c r="M40" s="6" t="n">
        <f aca="false">C40*E40*-1</f>
        <v>500</v>
      </c>
      <c r="O40" s="4" t="s">
        <v>0</v>
      </c>
    </row>
    <row r="41" customFormat="false" ht="12.75" hidden="false" customHeight="false" outlineLevel="0" collapsed="false">
      <c r="A41" s="14" t="s">
        <v>0</v>
      </c>
      <c r="B41" s="1" t="s">
        <v>51</v>
      </c>
      <c r="C41" s="2" t="n">
        <v>-10000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500</v>
      </c>
      <c r="O41" s="4" t="s">
        <v>0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-10000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500</v>
      </c>
      <c r="O42" s="4" t="s">
        <v>0</v>
      </c>
      <c r="P42" s="1" t="s">
        <v>0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24" t="n">
        <f aca="false">C43*E43*-1</f>
        <v>500</v>
      </c>
      <c r="O43" s="6" t="s">
        <v>0</v>
      </c>
    </row>
    <row r="44" customFormat="false" ht="13.5" hidden="false" customHeight="false" outlineLevel="0" collapsed="false">
      <c r="A44" s="14" t="s">
        <v>0</v>
      </c>
      <c r="B44" s="1" t="s">
        <v>54</v>
      </c>
      <c r="C44" s="2" t="n">
        <v>-5000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25" t="n">
        <f aca="false">C44*E44*-1</f>
        <v>250</v>
      </c>
      <c r="N44" s="6" t="n">
        <v>0</v>
      </c>
      <c r="O44" s="6" t="n">
        <v>3166709.11</v>
      </c>
    </row>
    <row r="45" customFormat="false" ht="12.75" hidden="false" customHeight="false" outlineLevel="0" collapsed="false">
      <c r="A45" s="8" t="s">
        <v>0</v>
      </c>
      <c r="C45" s="26" t="s">
        <v>0</v>
      </c>
      <c r="D45" s="2" t="s">
        <v>0</v>
      </c>
      <c r="E45" s="13"/>
      <c r="F45" s="13"/>
      <c r="G45" s="4" t="s">
        <v>0</v>
      </c>
      <c r="H45" s="4" t="s">
        <v>0</v>
      </c>
      <c r="I45" s="13"/>
      <c r="J45" s="4" t="str">
        <f aca="false">G45</f>
        <v> </v>
      </c>
      <c r="K45" s="4" t="str">
        <f aca="false">J45</f>
        <v> </v>
      </c>
      <c r="M45" s="6" t="n">
        <f aca="false">SUM(M36:M44)</f>
        <v>4125</v>
      </c>
      <c r="N45" s="6" t="n">
        <f aca="false">SUM(H34:H44)</f>
        <v>0</v>
      </c>
      <c r="O45" s="6" t="n">
        <f aca="false">SUM(K34:K44)</f>
        <v>3157394.51</v>
      </c>
      <c r="P45" s="1" t="s">
        <v>0</v>
      </c>
      <c r="R45" s="6" t="s">
        <v>0</v>
      </c>
    </row>
    <row r="46" customFormat="false" ht="12.75" hidden="false" customHeight="false" outlineLevel="0" collapsed="false">
      <c r="A46" s="8" t="s">
        <v>44</v>
      </c>
      <c r="B46" s="1" t="s">
        <v>55</v>
      </c>
      <c r="C46" s="2" t="n">
        <v>387</v>
      </c>
      <c r="D46" s="2" t="s">
        <v>0</v>
      </c>
      <c r="E46" s="27" t="n">
        <v>38.3</v>
      </c>
      <c r="F46" s="27" t="n">
        <v>38.68</v>
      </c>
      <c r="G46" s="4" t="n">
        <f aca="false">C46*(E46-F46)</f>
        <v>-147.060000000001</v>
      </c>
      <c r="H46" s="4" t="n">
        <f aca="false">C46*(E46-F46)</f>
        <v>-147.060000000001</v>
      </c>
      <c r="I46" s="13"/>
      <c r="J46" s="4" t="n">
        <f aca="false">C46*E46</f>
        <v>14822.1</v>
      </c>
      <c r="K46" s="4" t="n">
        <f aca="false">J46</f>
        <v>14822.1</v>
      </c>
      <c r="L46" s="5" t="n">
        <v>2</v>
      </c>
      <c r="M46" s="6" t="s">
        <v>0</v>
      </c>
    </row>
    <row r="47" customFormat="false" ht="12.75" hidden="false" customHeight="false" outlineLevel="0" collapsed="false">
      <c r="A47" s="8" t="s">
        <v>0</v>
      </c>
      <c r="B47" s="1" t="s">
        <v>43</v>
      </c>
      <c r="C47" s="2" t="n">
        <v>201.83</v>
      </c>
      <c r="D47" s="2" t="s">
        <v>0</v>
      </c>
      <c r="E47" s="13" t="n">
        <v>1</v>
      </c>
      <c r="F47" s="13" t="n">
        <v>1</v>
      </c>
      <c r="G47" s="4" t="n">
        <f aca="false">C47*(E47-F47)</f>
        <v>0</v>
      </c>
      <c r="H47" s="4" t="n">
        <f aca="false">C47*(E47-F47)</f>
        <v>0</v>
      </c>
      <c r="I47" s="13"/>
      <c r="J47" s="4" t="n">
        <f aca="false">C47*E47</f>
        <v>201.83</v>
      </c>
      <c r="K47" s="4" t="n">
        <f aca="false">J47</f>
        <v>201.83</v>
      </c>
      <c r="L47" s="5" t="n">
        <v>1</v>
      </c>
    </row>
    <row r="48" customFormat="false" ht="12.75" hidden="false" customHeight="false" outlineLevel="0" collapsed="false">
      <c r="A48" s="8" t="s">
        <v>0</v>
      </c>
      <c r="B48" s="3" t="s">
        <v>0</v>
      </c>
      <c r="C48" s="2" t="s">
        <v>0</v>
      </c>
      <c r="D48" s="2" t="s">
        <v>0</v>
      </c>
      <c r="E48" s="13" t="s">
        <v>0</v>
      </c>
      <c r="F48" s="13" t="s">
        <v>0</v>
      </c>
      <c r="H48" s="4" t="s">
        <v>0</v>
      </c>
      <c r="I48" s="5"/>
      <c r="K48" s="20"/>
      <c r="O48" s="6" t="s">
        <v>0</v>
      </c>
    </row>
    <row r="49" customFormat="false" ht="12.75" hidden="false" customHeight="false" outlineLevel="0" collapsed="false">
      <c r="A49" s="8" t="s">
        <v>56</v>
      </c>
      <c r="B49" s="1" t="s">
        <v>57</v>
      </c>
      <c r="C49" s="2" t="n">
        <v>19931.456</v>
      </c>
      <c r="D49" s="2" t="s">
        <v>0</v>
      </c>
      <c r="E49" s="13" t="n">
        <v>10.97</v>
      </c>
      <c r="F49" s="13" t="n">
        <v>10.97</v>
      </c>
      <c r="G49" s="4" t="n">
        <f aca="false">C49*(E49-F49)</f>
        <v>0</v>
      </c>
      <c r="H49" s="4" t="n">
        <f aca="false">C49*(E49-F49)</f>
        <v>0</v>
      </c>
      <c r="I49" s="13" t="s">
        <v>0</v>
      </c>
      <c r="J49" s="4" t="n">
        <f aca="false">C49*E49</f>
        <v>218648.07232</v>
      </c>
      <c r="K49" s="4" t="n">
        <f aca="false">J49</f>
        <v>218648.07232</v>
      </c>
      <c r="L49" s="5" t="n">
        <v>1</v>
      </c>
    </row>
    <row r="50" customFormat="false" ht="12.75" hidden="false" customHeight="false" outlineLevel="0" collapsed="false">
      <c r="A50" s="8"/>
      <c r="E50" s="1"/>
      <c r="F50" s="1"/>
      <c r="G50" s="20"/>
      <c r="H50" s="4" t="s">
        <v>0</v>
      </c>
      <c r="I50" s="1" t="s">
        <v>0</v>
      </c>
      <c r="K50" s="4" t="s">
        <v>0</v>
      </c>
      <c r="M50" s="6" t="s">
        <v>0</v>
      </c>
    </row>
    <row r="51" customFormat="false" ht="12.75" hidden="false" customHeight="false" outlineLevel="0" collapsed="false">
      <c r="A51" s="8" t="s">
        <v>58</v>
      </c>
      <c r="B51" s="1" t="s">
        <v>59</v>
      </c>
      <c r="C51" s="2" t="n">
        <v>20000</v>
      </c>
      <c r="E51" s="13" t="n">
        <v>1</v>
      </c>
      <c r="F51" s="13" t="n">
        <v>1</v>
      </c>
      <c r="G51" s="4" t="n">
        <f aca="false">C51*(E51-F51)</f>
        <v>0</v>
      </c>
      <c r="H51" s="4" t="n">
        <f aca="false">C51*(E51-F51)</f>
        <v>0</v>
      </c>
      <c r="I51" s="13"/>
      <c r="J51" s="4" t="n">
        <f aca="false">C51*E51</f>
        <v>20000</v>
      </c>
      <c r="K51" s="4" t="n">
        <f aca="false">J51</f>
        <v>20000</v>
      </c>
      <c r="L51" s="5" t="n">
        <v>1</v>
      </c>
    </row>
    <row r="52" customFormat="false" ht="12.75" hidden="false" customHeight="false" outlineLevel="0" collapsed="false">
      <c r="E52" s="1"/>
      <c r="F52" s="1"/>
      <c r="G52" s="20"/>
      <c r="H52" s="4" t="s">
        <v>0</v>
      </c>
      <c r="I52" s="1"/>
      <c r="J52" s="4" t="s">
        <v>0</v>
      </c>
    </row>
    <row r="53" customFormat="false" ht="12.75" hidden="false" customHeight="false" outlineLevel="0" collapsed="false">
      <c r="A53" s="8" t="s">
        <v>60</v>
      </c>
      <c r="B53" s="1" t="s">
        <v>61</v>
      </c>
      <c r="C53" s="2" t="n">
        <v>3829.12</v>
      </c>
      <c r="E53" s="13" t="n">
        <v>1</v>
      </c>
      <c r="F53" s="13" t="n">
        <v>1</v>
      </c>
      <c r="G53" s="4" t="n">
        <f aca="false">C53*(E53-F53)</f>
        <v>0</v>
      </c>
      <c r="H53" s="4" t="n">
        <f aca="false">C53*(E53-F53)</f>
        <v>0</v>
      </c>
      <c r="I53" s="13"/>
      <c r="J53" s="4" t="n">
        <f aca="false">C53*E53</f>
        <v>3829.12</v>
      </c>
      <c r="K53" s="4" t="n">
        <f aca="false">J53</f>
        <v>3829.12</v>
      </c>
      <c r="L53" s="5" t="n">
        <v>1</v>
      </c>
    </row>
    <row r="54" customFormat="false" ht="12.75" hidden="false" customHeight="false" outlineLevel="0" collapsed="false">
      <c r="A54" s="8"/>
      <c r="B54" s="1" t="s">
        <v>62</v>
      </c>
      <c r="C54" s="2" t="n">
        <v>4769.42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4769.42</v>
      </c>
      <c r="K54" s="4" t="n">
        <f aca="false">J54</f>
        <v>4769.42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K55" s="4" t="s">
        <v>0</v>
      </c>
    </row>
    <row r="56" customFormat="false" ht="12.75" hidden="false" customHeight="false" outlineLevel="0" collapsed="false">
      <c r="A56" s="8" t="s">
        <v>63</v>
      </c>
      <c r="B56" s="1" t="s">
        <v>64</v>
      </c>
      <c r="C56" s="2" t="n">
        <v>9759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9759</v>
      </c>
      <c r="K56" s="4" t="n">
        <f aca="false">J56</f>
        <v>9759</v>
      </c>
      <c r="L56" s="5" t="n">
        <v>1</v>
      </c>
      <c r="M56" s="6" t="s">
        <v>65</v>
      </c>
    </row>
    <row r="57" customFormat="false" ht="12.75" hidden="false" customHeight="false" outlineLevel="0" collapsed="false">
      <c r="A57" s="8"/>
      <c r="B57" s="1" t="s">
        <v>66</v>
      </c>
      <c r="C57" s="2" t="n">
        <v>3718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3718</v>
      </c>
      <c r="K57" s="4" t="n">
        <f aca="false">J57</f>
        <v>3718</v>
      </c>
      <c r="L57" s="5" t="n">
        <v>1</v>
      </c>
      <c r="M57" s="6" t="n">
        <f aca="false">(C8*E8)+(C9*E9)+(C10*E10)+(C11*E11)+(C12*E12)</f>
        <v>-1378100</v>
      </c>
      <c r="N57" s="28" t="n">
        <f aca="false">M57/M64</f>
        <v>-0.244130034290312</v>
      </c>
      <c r="O57" s="3" t="s">
        <v>17</v>
      </c>
    </row>
    <row r="58" customFormat="false" ht="12.75" hidden="false" customHeight="false" outlineLevel="0" collapsed="false">
      <c r="A58" s="8"/>
      <c r="B58" s="1" t="s">
        <v>67</v>
      </c>
      <c r="C58" s="2" t="n">
        <v>943</v>
      </c>
      <c r="E58" s="13" t="n">
        <v>1</v>
      </c>
      <c r="F58" s="13" t="n">
        <v>1</v>
      </c>
      <c r="G58" s="4" t="n">
        <f aca="false">C58*(E58-F58)</f>
        <v>0</v>
      </c>
      <c r="H58" s="4" t="n">
        <f aca="false">C58*(E58-F58)</f>
        <v>0</v>
      </c>
      <c r="I58" s="13"/>
      <c r="J58" s="4" t="n">
        <f aca="false">C58*E58</f>
        <v>943</v>
      </c>
      <c r="K58" s="4" t="n">
        <f aca="false">J58</f>
        <v>943</v>
      </c>
      <c r="L58" s="5" t="n">
        <v>1</v>
      </c>
      <c r="M58" s="6" t="n">
        <f aca="false">SUMIF(L5:L65,2,K5:K65)</f>
        <v>48886.642726742</v>
      </c>
      <c r="N58" s="28" t="n">
        <f aca="false">M58/M64</f>
        <v>0.00866025525376806</v>
      </c>
      <c r="O58" s="3" t="s">
        <v>68</v>
      </c>
    </row>
    <row r="59" customFormat="false" ht="12.75" hidden="false" customHeight="false" outlineLevel="0" collapsed="false">
      <c r="A59" s="8"/>
      <c r="B59" s="1" t="s">
        <v>69</v>
      </c>
      <c r="C59" s="2" t="n">
        <v>1235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1235</v>
      </c>
      <c r="K59" s="4" t="n">
        <f aca="false">J59</f>
        <v>1235</v>
      </c>
      <c r="L59" s="5" t="n">
        <v>1</v>
      </c>
      <c r="M59" s="6" t="s">
        <v>70</v>
      </c>
      <c r="N59" s="28"/>
      <c r="O59" s="4" t="s">
        <v>0</v>
      </c>
    </row>
    <row r="60" customFormat="false" ht="12.75" hidden="false" customHeight="false" outlineLevel="0" collapsed="false">
      <c r="A60" s="8"/>
      <c r="B60" s="1" t="s">
        <v>71</v>
      </c>
      <c r="C60" s="2" t="n">
        <v>2336.707</v>
      </c>
      <c r="D60" s="2" t="s">
        <v>0</v>
      </c>
      <c r="E60" s="13" t="n">
        <v>1.579506</v>
      </c>
      <c r="F60" s="13" t="n">
        <v>1.579506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3690.842726742</v>
      </c>
      <c r="K60" s="4" t="n">
        <f aca="false">J60</f>
        <v>3690.842726742</v>
      </c>
      <c r="L60" s="5" t="n">
        <v>2</v>
      </c>
      <c r="M60" s="6" t="n">
        <f aca="false">SUMIF(L5:L65,1,K5:K65)</f>
        <v>6054055.83232</v>
      </c>
      <c r="N60" s="28" t="n">
        <f aca="false">M60/M64</f>
        <v>1.07247431822055</v>
      </c>
    </row>
    <row r="61" customFormat="false" ht="12.75" hidden="false" customHeight="false" outlineLevel="0" collapsed="false">
      <c r="A61" s="8"/>
      <c r="E61" s="13"/>
      <c r="F61" s="13"/>
      <c r="I61" s="13"/>
      <c r="M61" s="6" t="s">
        <v>72</v>
      </c>
      <c r="N61" s="28"/>
    </row>
    <row r="62" customFormat="false" ht="12.75" hidden="false" customHeight="false" outlineLevel="0" collapsed="false">
      <c r="A62" s="8" t="s">
        <v>73</v>
      </c>
      <c r="B62" s="1" t="s">
        <v>74</v>
      </c>
      <c r="C62" s="2" t="n">
        <v>-198000</v>
      </c>
      <c r="D62" s="2" t="s">
        <v>0</v>
      </c>
      <c r="E62" s="18" t="s">
        <v>0</v>
      </c>
      <c r="F62" s="18" t="s">
        <v>0</v>
      </c>
      <c r="G62" s="18" t="s">
        <v>0</v>
      </c>
      <c r="H62" s="18" t="s">
        <v>0</v>
      </c>
      <c r="J62" s="4" t="n">
        <f aca="false">+C62</f>
        <v>-198000</v>
      </c>
      <c r="K62" s="4" t="n">
        <f aca="false">J62</f>
        <v>-198000</v>
      </c>
      <c r="L62" s="5" t="n">
        <v>0</v>
      </c>
      <c r="M62" s="6" t="n">
        <f aca="false">SUM(K62:K63)</f>
        <v>-458000</v>
      </c>
      <c r="N62" s="28" t="n">
        <f aca="false">+M62/M64</f>
        <v>-0.0811345734743218</v>
      </c>
    </row>
    <row r="63" customFormat="false" ht="12.75" hidden="false" customHeight="false" outlineLevel="0" collapsed="false">
      <c r="A63" s="8" t="s">
        <v>0</v>
      </c>
      <c r="B63" s="1" t="s">
        <v>75</v>
      </c>
      <c r="C63" s="2" t="n">
        <v>-260000</v>
      </c>
      <c r="D63" s="2" t="s">
        <v>0</v>
      </c>
      <c r="E63" s="18" t="s">
        <v>0</v>
      </c>
      <c r="F63" s="18" t="s">
        <v>0</v>
      </c>
      <c r="G63" s="18" t="s">
        <v>0</v>
      </c>
      <c r="H63" s="18" t="s">
        <v>0</v>
      </c>
      <c r="J63" s="4" t="n">
        <f aca="false">+C63</f>
        <v>-260000</v>
      </c>
      <c r="K63" s="4" t="n">
        <f aca="false">J63</f>
        <v>-260000</v>
      </c>
      <c r="L63" s="5" t="n">
        <v>0</v>
      </c>
      <c r="M63" s="6" t="s">
        <v>76</v>
      </c>
      <c r="N63" s="28"/>
    </row>
    <row r="64" customFormat="false" ht="12.75" hidden="false" customHeight="false" outlineLevel="0" collapsed="false">
      <c r="A64" s="8" t="s">
        <v>0</v>
      </c>
      <c r="L64" s="5" t="n">
        <v>0</v>
      </c>
      <c r="M64" s="6" t="n">
        <f aca="false">K67</f>
        <v>5644942.47504674</v>
      </c>
      <c r="N64" s="28" t="n">
        <f aca="false">+M64/K67</f>
        <v>1</v>
      </c>
    </row>
    <row r="65" customFormat="false" ht="13.5" hidden="false" customHeight="false" outlineLevel="0" collapsed="false">
      <c r="A65" s="8" t="s">
        <v>0</v>
      </c>
      <c r="B65" s="29" t="s">
        <v>0</v>
      </c>
      <c r="C65" s="30"/>
      <c r="D65" s="30" t="s">
        <v>0</v>
      </c>
      <c r="E65" s="31"/>
      <c r="F65" s="31"/>
      <c r="G65" s="32"/>
      <c r="H65" s="32"/>
      <c r="I65" s="31"/>
      <c r="J65" s="32"/>
      <c r="K65" s="32" t="s">
        <v>0</v>
      </c>
      <c r="L65" s="33"/>
      <c r="M65" s="25" t="s">
        <v>0</v>
      </c>
      <c r="N65" s="25"/>
    </row>
    <row r="66" customFormat="false" ht="12.75" hidden="false" customHeight="false" outlineLevel="0" collapsed="false">
      <c r="A66" s="8"/>
      <c r="M66" s="6" t="s">
        <v>0</v>
      </c>
    </row>
    <row r="67" customFormat="false" ht="12.75" hidden="false" customHeight="false" outlineLevel="0" collapsed="false">
      <c r="A67" s="8" t="s">
        <v>77</v>
      </c>
      <c r="C67" s="2" t="s">
        <v>0</v>
      </c>
      <c r="D67" s="2" t="s">
        <v>0</v>
      </c>
      <c r="G67" s="4" t="n">
        <f aca="false">SUM(G5:G65)</f>
        <v>29062.17</v>
      </c>
      <c r="H67" s="4" t="n">
        <f aca="false">SUM(H5:H65)</f>
        <v>29062.17</v>
      </c>
      <c r="J67" s="4" t="n">
        <f aca="false">SUM(J5:J65)</f>
        <v>5644942.47504674</v>
      </c>
      <c r="K67" s="4" t="n">
        <f aca="false">SUM(K5:K65)</f>
        <v>5644942.47504674</v>
      </c>
      <c r="M67" s="24" t="s">
        <v>0</v>
      </c>
      <c r="N67" s="34" t="s">
        <v>0</v>
      </c>
    </row>
    <row r="68" customFormat="false" ht="13.5" hidden="false" customHeight="false" outlineLevel="0" collapsed="false">
      <c r="A68" s="8"/>
      <c r="B68" s="35"/>
      <c r="C68" s="30"/>
      <c r="D68" s="30"/>
      <c r="E68" s="31"/>
      <c r="F68" s="31"/>
      <c r="G68" s="32"/>
      <c r="H68" s="32"/>
      <c r="I68" s="31"/>
      <c r="J68" s="32"/>
      <c r="K68" s="32"/>
      <c r="L68" s="33"/>
      <c r="M68" s="25"/>
      <c r="N68" s="25"/>
    </row>
    <row r="69" customFormat="false" ht="12.75" hidden="false" customHeight="false" outlineLevel="0" collapsed="false">
      <c r="A69" s="8"/>
    </row>
    <row r="70" customFormat="false" ht="12.75" hidden="false" customHeight="false" outlineLevel="0" collapsed="false">
      <c r="A70" s="8" t="s">
        <v>78</v>
      </c>
      <c r="B70" s="1" t="s">
        <v>79</v>
      </c>
      <c r="C70" s="2" t="n">
        <v>1240.348</v>
      </c>
      <c r="D70" s="2" t="s">
        <v>0</v>
      </c>
      <c r="E70" s="13" t="n">
        <v>19.17</v>
      </c>
      <c r="F70" s="13" t="n">
        <v>19.68</v>
      </c>
      <c r="G70" s="4" t="n">
        <f aca="false">C70*(E70-F70)</f>
        <v>-632.577479999998</v>
      </c>
      <c r="H70" s="4" t="n">
        <f aca="false">C70*(E70-F70)</f>
        <v>-632.577479999998</v>
      </c>
      <c r="I70" s="13"/>
      <c r="J70" s="4" t="n">
        <f aca="false">C70*E70</f>
        <v>23777.47116</v>
      </c>
      <c r="K70" s="4" t="n">
        <f aca="false">J70</f>
        <v>23777.47116</v>
      </c>
      <c r="L70" s="5" t="n">
        <v>2</v>
      </c>
    </row>
    <row r="71" customFormat="false" ht="12.75" hidden="false" customHeight="false" outlineLevel="0" collapsed="false">
      <c r="A71" s="8" t="s">
        <v>80</v>
      </c>
      <c r="B71" s="1" t="s">
        <v>81</v>
      </c>
      <c r="C71" s="2" t="n">
        <v>387</v>
      </c>
      <c r="D71" s="2" t="s">
        <v>0</v>
      </c>
      <c r="E71" s="13" t="n">
        <f aca="false">+E46</f>
        <v>38.3</v>
      </c>
      <c r="F71" s="13" t="n">
        <f aca="false">+F46</f>
        <v>38.68</v>
      </c>
      <c r="G71" s="4" t="n">
        <f aca="false">C71*(E71-F71)</f>
        <v>-147.060000000001</v>
      </c>
      <c r="H71" s="4" t="n">
        <f aca="false">C71*(E71-F71)</f>
        <v>-147.060000000001</v>
      </c>
      <c r="I71" s="13"/>
      <c r="J71" s="4" t="n">
        <f aca="false">C71*E71</f>
        <v>14822.1</v>
      </c>
      <c r="K71" s="4" t="n">
        <f aca="false">J71</f>
        <v>14822.1</v>
      </c>
      <c r="L71" s="5" t="n">
        <v>2</v>
      </c>
    </row>
    <row r="72" customFormat="false" ht="12.75" hidden="false" customHeight="false" outlineLevel="0" collapsed="false">
      <c r="A72" s="8" t="s">
        <v>0</v>
      </c>
      <c r="B72" s="1" t="s">
        <v>43</v>
      </c>
      <c r="C72" s="2" t="n">
        <v>201.83</v>
      </c>
      <c r="D72" s="2" t="s">
        <v>0</v>
      </c>
      <c r="E72" s="13" t="n">
        <v>1</v>
      </c>
      <c r="F72" s="13" t="n">
        <v>1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201.83</v>
      </c>
      <c r="K72" s="4" t="n">
        <f aca="false">J72</f>
        <v>201.83</v>
      </c>
      <c r="L72" s="5" t="n">
        <v>1</v>
      </c>
    </row>
    <row r="73" customFormat="false" ht="12.75" hidden="false" customHeight="false" outlineLevel="0" collapsed="false">
      <c r="A73" s="8"/>
      <c r="E73" s="5"/>
      <c r="F73" s="5"/>
      <c r="H73" s="4" t="s">
        <v>0</v>
      </c>
      <c r="I73" s="5"/>
    </row>
    <row r="74" customFormat="false" ht="12.75" hidden="false" customHeight="false" outlineLevel="0" collapsed="false">
      <c r="A74" s="8" t="s">
        <v>78</v>
      </c>
      <c r="B74" s="1" t="s">
        <v>82</v>
      </c>
      <c r="C74" s="2" t="n">
        <v>2027.146</v>
      </c>
      <c r="D74" s="2" t="s">
        <v>0</v>
      </c>
      <c r="E74" s="13" t="n">
        <v>11.06</v>
      </c>
      <c r="F74" s="13" t="n">
        <v>11.08</v>
      </c>
      <c r="G74" s="4" t="n">
        <f aca="false">C74*(E74-F74)</f>
        <v>-40.5429199999991</v>
      </c>
      <c r="H74" s="4" t="n">
        <f aca="false">C74*(E74-F74)</f>
        <v>-40.5429199999991</v>
      </c>
      <c r="I74" s="13"/>
      <c r="J74" s="4" t="n">
        <f aca="false">C74*E74</f>
        <v>22420.23476</v>
      </c>
      <c r="K74" s="4" t="n">
        <f aca="false">J74</f>
        <v>22420.23476</v>
      </c>
      <c r="L74" s="5" t="n">
        <v>2</v>
      </c>
    </row>
    <row r="75" customFormat="false" ht="12.75" hidden="false" customHeight="false" outlineLevel="0" collapsed="false">
      <c r="A75" s="8" t="s">
        <v>83</v>
      </c>
      <c r="B75" s="1" t="s">
        <v>81</v>
      </c>
      <c r="C75" s="2" t="n">
        <v>387</v>
      </c>
      <c r="D75" s="2" t="s">
        <v>0</v>
      </c>
      <c r="E75" s="13" t="n">
        <f aca="false">+E46</f>
        <v>38.3</v>
      </c>
      <c r="F75" s="13" t="n">
        <f aca="false">+F46</f>
        <v>38.68</v>
      </c>
      <c r="G75" s="4" t="n">
        <f aca="false">C75*(E75-F75)</f>
        <v>-147.060000000001</v>
      </c>
      <c r="H75" s="4" t="n">
        <f aca="false">C75*(E75-F75)</f>
        <v>-147.060000000001</v>
      </c>
      <c r="I75" s="13"/>
      <c r="J75" s="4" t="n">
        <f aca="false">C75*E75</f>
        <v>14822.1</v>
      </c>
      <c r="K75" s="4" t="n">
        <f aca="false">J75</f>
        <v>14822.1</v>
      </c>
      <c r="L75" s="5" t="n">
        <v>2</v>
      </c>
    </row>
    <row r="76" customFormat="false" ht="12.75" hidden="false" customHeight="false" outlineLevel="0" collapsed="false">
      <c r="A76" s="8" t="s">
        <v>0</v>
      </c>
      <c r="B76" s="1" t="s">
        <v>43</v>
      </c>
      <c r="C76" s="2" t="n">
        <v>201.83</v>
      </c>
      <c r="D76" s="2" t="s">
        <v>0</v>
      </c>
      <c r="E76" s="13" t="n">
        <v>1</v>
      </c>
      <c r="F76" s="13" t="n">
        <v>1</v>
      </c>
      <c r="G76" s="4" t="n">
        <f aca="false">C76*(E76-F76)</f>
        <v>0</v>
      </c>
      <c r="H76" s="4" t="n">
        <f aca="false">C76*(E76-F76)</f>
        <v>0</v>
      </c>
      <c r="I76" s="13"/>
      <c r="J76" s="4" t="n">
        <f aca="false">C76*E76</f>
        <v>201.83</v>
      </c>
      <c r="K76" s="4" t="n">
        <f aca="false">J76</f>
        <v>201.83</v>
      </c>
      <c r="L76" s="5" t="n">
        <v>1</v>
      </c>
      <c r="M76" s="6" t="s">
        <v>0</v>
      </c>
    </row>
    <row r="77" customFormat="false" ht="12.75" hidden="false" customHeight="false" outlineLevel="0" collapsed="false">
      <c r="A77" s="8"/>
      <c r="E77" s="13"/>
      <c r="F77" s="13"/>
      <c r="H77" s="4" t="s">
        <v>0</v>
      </c>
      <c r="I77" s="13"/>
    </row>
    <row r="78" customFormat="false" ht="12.75" hidden="false" customHeight="false" outlineLevel="0" collapsed="false">
      <c r="A78" s="8" t="s">
        <v>84</v>
      </c>
      <c r="B78" s="1" t="s">
        <v>81</v>
      </c>
      <c r="C78" s="2" t="n">
        <v>387</v>
      </c>
      <c r="D78" s="2" t="s">
        <v>0</v>
      </c>
      <c r="E78" s="13" t="n">
        <f aca="false">+E46</f>
        <v>38.3</v>
      </c>
      <c r="F78" s="13" t="n">
        <f aca="false">+F46</f>
        <v>38.68</v>
      </c>
      <c r="G78" s="4" t="n">
        <f aca="false">C78*(E78-F78)</f>
        <v>-147.060000000001</v>
      </c>
      <c r="H78" s="4" t="n">
        <f aca="false">C78*(E78-F78)</f>
        <v>-147.060000000001</v>
      </c>
      <c r="I78" s="13"/>
      <c r="J78" s="4" t="n">
        <f aca="false">C78*E78</f>
        <v>14822.1</v>
      </c>
      <c r="K78" s="4" t="n">
        <f aca="false">J78</f>
        <v>14822.1</v>
      </c>
      <c r="L78" s="5" t="n">
        <v>2</v>
      </c>
    </row>
    <row r="79" customFormat="false" ht="12.75" hidden="false" customHeight="false" outlineLevel="0" collapsed="false">
      <c r="A79" s="8" t="s">
        <v>0</v>
      </c>
      <c r="B79" s="1" t="s">
        <v>43</v>
      </c>
      <c r="C79" s="2" t="n">
        <v>201.83</v>
      </c>
      <c r="D79" s="2" t="s">
        <v>0</v>
      </c>
      <c r="E79" s="13" t="n">
        <v>1</v>
      </c>
      <c r="F79" s="13" t="n">
        <v>1</v>
      </c>
      <c r="G79" s="4" t="n">
        <f aca="false">C79*(E79-F79)</f>
        <v>0</v>
      </c>
      <c r="H79" s="4" t="n">
        <f aca="false">C79*(E79-F79)</f>
        <v>0</v>
      </c>
      <c r="I79" s="13"/>
      <c r="J79" s="4" t="n">
        <f aca="false">C79*E79</f>
        <v>201.83</v>
      </c>
      <c r="K79" s="4" t="n">
        <f aca="false">J79</f>
        <v>201.83</v>
      </c>
      <c r="L79" s="5" t="n">
        <v>1</v>
      </c>
    </row>
    <row r="80" customFormat="false" ht="13.5" hidden="false" customHeight="false" outlineLevel="0" collapsed="false">
      <c r="A80" s="8"/>
      <c r="B80" s="35"/>
      <c r="C80" s="30" t="s">
        <v>0</v>
      </c>
      <c r="D80" s="30"/>
      <c r="E80" s="31"/>
      <c r="F80" s="31"/>
      <c r="G80" s="32"/>
      <c r="H80" s="32"/>
      <c r="I80" s="31"/>
      <c r="J80" s="32"/>
      <c r="K80" s="36"/>
      <c r="L80" s="33"/>
      <c r="M80" s="25"/>
      <c r="N80" s="25"/>
    </row>
    <row r="81" customFormat="false" ht="12.75" hidden="false" customHeight="false" outlineLevel="0" collapsed="false">
      <c r="A81" s="8"/>
      <c r="C81" s="2" t="s">
        <v>0</v>
      </c>
      <c r="M81" s="6" t="s">
        <v>0</v>
      </c>
    </row>
    <row r="82" customFormat="false" ht="12.75" hidden="false" customHeight="false" outlineLevel="0" collapsed="false">
      <c r="A82" s="8" t="s">
        <v>77</v>
      </c>
      <c r="B82" s="26" t="s">
        <v>0</v>
      </c>
      <c r="C82" s="2" t="s">
        <v>0</v>
      </c>
      <c r="D82" s="2" t="s">
        <v>0</v>
      </c>
      <c r="G82" s="4" t="n">
        <f aca="false">SUM(G67:G80)</f>
        <v>27947.8696</v>
      </c>
      <c r="H82" s="4" t="n">
        <f aca="false">SUM(H67:H80)</f>
        <v>27947.8696</v>
      </c>
      <c r="J82" s="4" t="n">
        <f aca="false">SUM(J67:J80)</f>
        <v>5736211.97096674</v>
      </c>
      <c r="K82" s="4" t="n">
        <f aca="false">SUM(K67:K80)</f>
        <v>5736211.97096674</v>
      </c>
      <c r="M82" s="24" t="str">
        <f aca="false">M67</f>
        <v> </v>
      </c>
      <c r="N82" s="34" t="s">
        <v>0</v>
      </c>
    </row>
    <row r="83" customFormat="false" ht="13.5" hidden="false" customHeight="false" outlineLevel="0" collapsed="false">
      <c r="A83" s="8"/>
      <c r="B83" s="35"/>
      <c r="C83" s="30"/>
      <c r="D83" s="30"/>
      <c r="E83" s="31"/>
      <c r="F83" s="31"/>
      <c r="G83" s="32"/>
      <c r="H83" s="32"/>
      <c r="I83" s="31"/>
      <c r="J83" s="32"/>
      <c r="K83" s="32"/>
      <c r="L83" s="33"/>
      <c r="M83" s="25"/>
      <c r="N83" s="25"/>
    </row>
    <row r="84" customFormat="false" ht="12.75" hidden="false" customHeight="false" outlineLevel="0" collapsed="false">
      <c r="A84" s="8"/>
    </row>
    <row r="85" customFormat="false" ht="12.75" hidden="false" customHeight="false" outlineLevel="0" collapsed="false">
      <c r="B85" s="37" t="s">
        <v>0</v>
      </c>
      <c r="D85" s="2" t="s">
        <v>0</v>
      </c>
      <c r="E85" s="38" t="s">
        <v>0</v>
      </c>
      <c r="F85" s="38" t="s">
        <v>0</v>
      </c>
      <c r="G85" s="1"/>
      <c r="H85" s="1" t="s">
        <v>0</v>
      </c>
      <c r="I85" s="1"/>
      <c r="K85" s="20"/>
      <c r="L85" s="39"/>
      <c r="M85" s="40"/>
    </row>
    <row r="86" customFormat="false" ht="12.75" hidden="false" customHeight="false" outlineLevel="0" collapsed="false">
      <c r="B86" s="37" t="s">
        <v>0</v>
      </c>
      <c r="D86" s="2" t="s">
        <v>0</v>
      </c>
      <c r="E86" s="38" t="s">
        <v>0</v>
      </c>
      <c r="F86" s="38" t="s">
        <v>0</v>
      </c>
      <c r="G86" s="1"/>
      <c r="H86" s="1" t="s">
        <v>0</v>
      </c>
      <c r="I86" s="1"/>
      <c r="K86" s="20" t="s">
        <v>0</v>
      </c>
      <c r="L86" s="39"/>
      <c r="M86" s="40"/>
    </row>
    <row r="87" customFormat="false" ht="12.75" hidden="false" customHeight="false" outlineLevel="0" collapsed="false">
      <c r="B87" s="37" t="s">
        <v>0</v>
      </c>
      <c r="D87" s="2" t="s">
        <v>0</v>
      </c>
      <c r="E87" s="38" t="s">
        <v>0</v>
      </c>
      <c r="F87" s="38" t="s">
        <v>0</v>
      </c>
      <c r="G87" s="1"/>
      <c r="H87" s="1" t="s">
        <v>0</v>
      </c>
      <c r="I87" s="1"/>
      <c r="J87" s="4" t="s">
        <v>0</v>
      </c>
      <c r="K87" s="20"/>
      <c r="L87" s="39"/>
      <c r="M87" s="40"/>
    </row>
    <row r="88" customFormat="false" ht="12.75" hidden="false" customHeight="false" outlineLevel="0" collapsed="false">
      <c r="B88" s="37" t="s">
        <v>0</v>
      </c>
      <c r="D88" s="2" t="s">
        <v>0</v>
      </c>
      <c r="E88" s="38" t="s">
        <v>0</v>
      </c>
      <c r="F88" s="38" t="s">
        <v>0</v>
      </c>
      <c r="G88" s="1"/>
      <c r="H88" s="1" t="s">
        <v>0</v>
      </c>
      <c r="I88" s="1"/>
      <c r="J88" s="4" t="s">
        <v>0</v>
      </c>
      <c r="K88" s="20"/>
      <c r="L88" s="39"/>
      <c r="M88" s="40"/>
    </row>
    <row r="89" customFormat="false" ht="12.75" hidden="false" customHeight="false" outlineLevel="0" collapsed="false">
      <c r="B89" s="37" t="s">
        <v>0</v>
      </c>
      <c r="D89" s="2" t="s">
        <v>0</v>
      </c>
      <c r="E89" s="38" t="s">
        <v>0</v>
      </c>
      <c r="F89" s="38" t="s">
        <v>0</v>
      </c>
      <c r="G89" s="1"/>
      <c r="H89" s="1" t="s">
        <v>0</v>
      </c>
      <c r="I89" s="1"/>
      <c r="J89" s="4" t="s">
        <v>0</v>
      </c>
      <c r="K89" s="20" t="s">
        <v>0</v>
      </c>
      <c r="L89" s="39"/>
      <c r="M89" s="40"/>
    </row>
    <row r="90" customFormat="false" ht="12.75" hidden="false" customHeight="false" outlineLevel="0" collapsed="false">
      <c r="B90" s="37" t="s">
        <v>0</v>
      </c>
      <c r="C90" s="2" t="s">
        <v>0</v>
      </c>
      <c r="D90" s="2" t="s">
        <v>0</v>
      </c>
      <c r="E90" s="38" t="s">
        <v>0</v>
      </c>
      <c r="F90" s="38" t="s">
        <v>0</v>
      </c>
      <c r="G90" s="1"/>
      <c r="H90" s="1" t="s">
        <v>0</v>
      </c>
      <c r="I90" s="1"/>
      <c r="J90" s="4" t="s">
        <v>0</v>
      </c>
      <c r="K90" s="20"/>
      <c r="L90" s="39"/>
      <c r="M90" s="40"/>
    </row>
    <row r="91" customFormat="false" ht="12.75" hidden="false" customHeight="false" outlineLevel="0" collapsed="false">
      <c r="B91" s="37" t="s">
        <v>0</v>
      </c>
      <c r="D91" s="2" t="s">
        <v>0</v>
      </c>
      <c r="E91" s="38" t="s">
        <v>0</v>
      </c>
      <c r="F91" s="38" t="s">
        <v>0</v>
      </c>
      <c r="G91" s="1"/>
      <c r="H91" s="1" t="s">
        <v>0</v>
      </c>
      <c r="I91" s="1"/>
      <c r="K91" s="20"/>
      <c r="L91" s="39"/>
      <c r="M91" s="40"/>
    </row>
    <row r="92" customFormat="false" ht="12.75" hidden="false" customHeight="false" outlineLevel="0" collapsed="false">
      <c r="B92" s="37" t="s">
        <v>0</v>
      </c>
      <c r="D92" s="2" t="s">
        <v>0</v>
      </c>
      <c r="E92" s="38" t="s">
        <v>0</v>
      </c>
      <c r="F92" s="38" t="s">
        <v>0</v>
      </c>
      <c r="G92" s="1"/>
      <c r="H92" s="1" t="s">
        <v>0</v>
      </c>
      <c r="I92" s="1"/>
      <c r="K92" s="20"/>
      <c r="L92" s="39"/>
      <c r="M92" s="40"/>
    </row>
    <row r="93" customFormat="false" ht="12.75" hidden="false" customHeight="false" outlineLevel="0" collapsed="false">
      <c r="B93" s="37" t="s">
        <v>0</v>
      </c>
      <c r="D93" s="2" t="s">
        <v>0</v>
      </c>
      <c r="E93" s="38" t="s">
        <v>0</v>
      </c>
      <c r="F93" s="38" t="s">
        <v>0</v>
      </c>
      <c r="G93" s="1"/>
      <c r="H93" s="1" t="s">
        <v>0</v>
      </c>
      <c r="I93" s="1"/>
      <c r="K93" s="20"/>
      <c r="L93" s="39"/>
      <c r="M93" s="40"/>
    </row>
    <row r="94" customFormat="false" ht="12.75" hidden="false" customHeight="false" outlineLevel="0" collapsed="false">
      <c r="B94" s="37" t="s">
        <v>0</v>
      </c>
      <c r="D94" s="2" t="s">
        <v>0</v>
      </c>
      <c r="E94" s="38" t="s">
        <v>0</v>
      </c>
      <c r="F94" s="38" t="s">
        <v>0</v>
      </c>
      <c r="G94" s="1"/>
      <c r="H94" s="1" t="s">
        <v>0</v>
      </c>
      <c r="I94" s="1"/>
      <c r="K94" s="20"/>
      <c r="L94" s="39"/>
      <c r="M94" s="40"/>
    </row>
    <row r="95" customFormat="false" ht="12.75" hidden="false" customHeight="false" outlineLevel="0" collapsed="false">
      <c r="B95" s="37" t="s">
        <v>0</v>
      </c>
      <c r="D95" s="2" t="s">
        <v>0</v>
      </c>
      <c r="E95" s="38" t="s">
        <v>0</v>
      </c>
      <c r="F95" s="38" t="s">
        <v>0</v>
      </c>
      <c r="G95" s="1"/>
      <c r="H95" s="1" t="s">
        <v>0</v>
      </c>
      <c r="I95" s="1"/>
      <c r="K95" s="20"/>
      <c r="L95" s="39"/>
      <c r="M95" s="40"/>
    </row>
    <row r="96" customFormat="false" ht="12.75" hidden="false" customHeight="false" outlineLevel="0" collapsed="false">
      <c r="B96" s="37" t="s">
        <v>0</v>
      </c>
      <c r="D96" s="2" t="s">
        <v>0</v>
      </c>
      <c r="E96" s="38" t="s">
        <v>0</v>
      </c>
      <c r="F96" s="38" t="s">
        <v>0</v>
      </c>
      <c r="G96" s="1"/>
      <c r="H96" s="1" t="s">
        <v>0</v>
      </c>
      <c r="I96" s="1"/>
      <c r="K96" s="20"/>
      <c r="L96" s="39"/>
      <c r="M96" s="40"/>
    </row>
    <row r="97" customFormat="false" ht="12.75" hidden="false" customHeight="false" outlineLevel="0" collapsed="false">
      <c r="B97" s="37" t="s">
        <v>0</v>
      </c>
      <c r="D97" s="2" t="s">
        <v>0</v>
      </c>
      <c r="E97" s="38" t="s">
        <v>0</v>
      </c>
      <c r="F97" s="38" t="s">
        <v>0</v>
      </c>
      <c r="G97" s="1"/>
      <c r="H97" s="1" t="s">
        <v>0</v>
      </c>
      <c r="I97" s="1"/>
      <c r="K97" s="20"/>
      <c r="L97" s="39"/>
      <c r="M97" s="40"/>
    </row>
    <row r="98" customFormat="false" ht="12.75" hidden="false" customHeight="false" outlineLevel="0" collapsed="false">
      <c r="B98" s="37" t="s">
        <v>0</v>
      </c>
      <c r="D98" s="2" t="s">
        <v>0</v>
      </c>
      <c r="E98" s="38" t="s">
        <v>0</v>
      </c>
      <c r="F98" s="38" t="s">
        <v>0</v>
      </c>
      <c r="G98" s="1"/>
      <c r="H98" s="1" t="s">
        <v>0</v>
      </c>
      <c r="I98" s="1"/>
      <c r="K98" s="20"/>
      <c r="L98" s="39"/>
      <c r="M98" s="40"/>
    </row>
    <row r="99" customFormat="false" ht="12.75" hidden="false" customHeight="false" outlineLevel="0" collapsed="false">
      <c r="D99" s="2" t="s">
        <v>0</v>
      </c>
      <c r="E99" s="38" t="s">
        <v>0</v>
      </c>
      <c r="F99" s="38" t="s">
        <v>0</v>
      </c>
      <c r="G99" s="1"/>
      <c r="H99" s="1"/>
      <c r="I99" s="1"/>
      <c r="K99" s="20"/>
      <c r="L99" s="39"/>
      <c r="M99" s="40"/>
    </row>
    <row r="100" customFormat="false" ht="12.75" hidden="false" customHeight="false" outlineLevel="0" collapsed="false">
      <c r="D100" s="2" t="s">
        <v>0</v>
      </c>
      <c r="E100" s="38" t="s">
        <v>0</v>
      </c>
      <c r="F100" s="38" t="s">
        <v>0</v>
      </c>
      <c r="G100" s="1"/>
      <c r="H100" s="1"/>
      <c r="I100" s="1"/>
      <c r="K100" s="20"/>
      <c r="L100" s="39"/>
      <c r="M100" s="40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9"/>
      <c r="M101" s="40"/>
    </row>
    <row r="102" customFormat="false" ht="12.75" hidden="false" customHeight="false" outlineLevel="0" collapsed="false">
      <c r="E102" s="1"/>
      <c r="F102" s="1"/>
      <c r="G102" s="1"/>
      <c r="H102" s="1"/>
      <c r="I102" s="1"/>
      <c r="K102" s="20"/>
      <c r="L102" s="39"/>
      <c r="M102" s="40"/>
    </row>
    <row r="103" customFormat="false" ht="12.75" hidden="false" customHeight="false" outlineLevel="0" collapsed="false">
      <c r="E103" s="1"/>
      <c r="F103" s="1"/>
      <c r="G103" s="1"/>
      <c r="H103" s="1"/>
      <c r="I103" s="1"/>
      <c r="K103" s="20"/>
      <c r="L103" s="39"/>
      <c r="M103" s="40"/>
    </row>
    <row r="104" customFormat="false" ht="12.75" hidden="false" customHeight="false" outlineLevel="0" collapsed="false">
      <c r="E104" s="1"/>
      <c r="F104" s="1"/>
      <c r="G104" s="1" t="s">
        <v>0</v>
      </c>
      <c r="H104" s="1"/>
      <c r="I104" s="1"/>
      <c r="K104" s="20"/>
      <c r="L104" s="39"/>
      <c r="M104" s="40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9"/>
      <c r="M105" s="40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9"/>
      <c r="M106" s="40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9"/>
      <c r="M107" s="40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9"/>
      <c r="M108" s="40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9"/>
      <c r="M109" s="40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9"/>
      <c r="M110" s="40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9"/>
      <c r="M111" s="40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9"/>
      <c r="M112" s="40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9"/>
      <c r="M113" s="40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9"/>
      <c r="M114" s="40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9"/>
      <c r="M115" s="40"/>
    </row>
    <row r="116" customFormat="false" ht="12.75" hidden="false" customHeight="false" outlineLevel="0" collapsed="false">
      <c r="C116" s="2" t="s">
        <v>0</v>
      </c>
      <c r="E116" s="1"/>
      <c r="F116" s="1"/>
      <c r="G116" s="1"/>
      <c r="H116" s="1"/>
      <c r="I116" s="1"/>
      <c r="K116" s="20"/>
      <c r="L116" s="39"/>
      <c r="M116" s="40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9"/>
      <c r="M117" s="40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9"/>
      <c r="M118" s="40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9"/>
      <c r="M119" s="40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9"/>
      <c r="M120" s="40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9"/>
      <c r="M121" s="40"/>
    </row>
    <row r="122" customFormat="false" ht="12.75" hidden="false" customHeight="false" outlineLevel="0" collapsed="false">
      <c r="B122" s="1" t="s">
        <v>0</v>
      </c>
      <c r="E122" s="1"/>
      <c r="F122" s="1"/>
      <c r="G122" s="1"/>
      <c r="H122" s="1"/>
      <c r="I122" s="1"/>
      <c r="K122" s="20"/>
      <c r="L122" s="39"/>
      <c r="M122" s="40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9"/>
      <c r="M123" s="40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9"/>
      <c r="M124" s="40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9"/>
      <c r="M125" s="40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9"/>
      <c r="M126" s="40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9"/>
      <c r="M127" s="40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9"/>
      <c r="M128" s="40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9"/>
      <c r="M129" s="40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9"/>
      <c r="M130" s="40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9"/>
      <c r="M131" s="40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9"/>
      <c r="M132" s="40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9"/>
      <c r="M133" s="40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9"/>
      <c r="M134" s="40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9"/>
      <c r="M135" s="40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9"/>
      <c r="M136" s="40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9"/>
      <c r="M137" s="40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9"/>
      <c r="M138" s="40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9"/>
      <c r="M139" s="40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9"/>
      <c r="M140" s="40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9"/>
      <c r="M141" s="40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9"/>
      <c r="M142" s="40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9"/>
      <c r="M143" s="40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9"/>
      <c r="M144" s="40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9"/>
      <c r="M145" s="40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9"/>
      <c r="M146" s="40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9"/>
      <c r="M147" s="40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9"/>
      <c r="M148" s="40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9"/>
      <c r="M149" s="40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9"/>
      <c r="M150" s="40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9"/>
      <c r="M151" s="40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9"/>
      <c r="M152" s="40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9"/>
      <c r="M153" s="40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9"/>
      <c r="M154" s="40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9"/>
      <c r="M155" s="40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9"/>
      <c r="M156" s="40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9"/>
      <c r="M157" s="40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9"/>
      <c r="M158" s="40"/>
    </row>
    <row r="159" customFormat="false" ht="12.75" hidden="false" customHeight="false" outlineLevel="0" collapsed="false">
      <c r="E159" s="1"/>
      <c r="F159" s="1"/>
      <c r="G159" s="1"/>
      <c r="H159" s="1"/>
      <c r="I159" s="1"/>
      <c r="L159" s="39"/>
      <c r="M159" s="40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1" width="11.85"/>
  </cols>
  <sheetData>
    <row r="2" customFormat="false" ht="12.75" hidden="false" customHeight="false" outlineLevel="0" collapsed="false">
      <c r="A2" s="42" t="s">
        <v>0</v>
      </c>
      <c r="B2" s="43" t="s">
        <v>0</v>
      </c>
    </row>
    <row r="3" customFormat="false" ht="12.75" hidden="false" customHeight="false" outlineLevel="0" collapsed="false">
      <c r="A3" s="42" t="s">
        <v>85</v>
      </c>
      <c r="B3" s="43" t="s">
        <v>86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4" t="n">
        <f aca="false">SUM('mm assets'!K5:K19)</f>
        <v>2447217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29</v>
      </c>
      <c r="B7" s="44" t="n">
        <f aca="false">'mm assets'!K21</f>
        <v>4068.97</v>
      </c>
    </row>
    <row r="8" customFormat="false" ht="12.75" hidden="false" customHeight="false" outlineLevel="0" collapsed="false">
      <c r="A8" s="8"/>
      <c r="B8" s="44" t="s">
        <v>0</v>
      </c>
    </row>
    <row r="9" customFormat="false" ht="12.75" hidden="false" customHeight="false" outlineLevel="0" collapsed="false">
      <c r="A9" s="8" t="s">
        <v>87</v>
      </c>
      <c r="B9" s="44" t="n">
        <f aca="false">SUM('mm assets'!K23:K28)</f>
        <v>24655.7</v>
      </c>
    </row>
    <row r="10" customFormat="false" ht="12.75" hidden="false" customHeight="false" outlineLevel="0" collapsed="false">
      <c r="B10" s="44" t="s">
        <v>0</v>
      </c>
    </row>
    <row r="11" customFormat="false" ht="12.75" hidden="false" customHeight="false" outlineLevel="0" collapsed="false">
      <c r="A11" s="8" t="s">
        <v>40</v>
      </c>
      <c r="B11" s="44" t="n">
        <f aca="false">'mm assets'!K30</f>
        <v>136341.46</v>
      </c>
    </row>
    <row r="12" customFormat="false" ht="12.75" hidden="false" customHeight="false" outlineLevel="0" collapsed="false">
      <c r="A12" s="22" t="s">
        <v>0</v>
      </c>
      <c r="B12" s="44" t="s">
        <v>0</v>
      </c>
    </row>
    <row r="13" customFormat="false" ht="12.75" hidden="false" customHeight="false" outlineLevel="0" collapsed="false">
      <c r="A13" s="8" t="s">
        <v>42</v>
      </c>
      <c r="B13" s="44" t="n">
        <f aca="false">'mm assets'!K32</f>
        <v>51648.45</v>
      </c>
    </row>
    <row r="14" customFormat="false" ht="12.75" hidden="false" customHeight="false" outlineLevel="0" collapsed="false">
      <c r="A14" s="8"/>
      <c r="B14" s="44" t="s">
        <v>0</v>
      </c>
    </row>
    <row r="15" customFormat="false" ht="12.75" hidden="false" customHeight="false" outlineLevel="0" collapsed="false">
      <c r="A15" s="8" t="s">
        <v>88</v>
      </c>
      <c r="B15" s="44" t="n">
        <f aca="false">SUM('mm assets'!K34:K44)</f>
        <v>3157394.51</v>
      </c>
    </row>
    <row r="16" customFormat="false" ht="12.75" hidden="false" customHeight="false" outlineLevel="0" collapsed="false">
      <c r="A16" s="8" t="s">
        <v>0</v>
      </c>
      <c r="B16" s="44" t="s">
        <v>0</v>
      </c>
    </row>
    <row r="17" customFormat="false" ht="12.75" hidden="false" customHeight="false" outlineLevel="0" collapsed="false">
      <c r="A17" s="8" t="s">
        <v>88</v>
      </c>
      <c r="B17" s="44" t="n">
        <f aca="false">SUM('mm assets'!K46:K47)</f>
        <v>15023.93</v>
      </c>
    </row>
    <row r="18" customFormat="false" ht="12.75" hidden="false" customHeight="false" outlineLevel="0" collapsed="false">
      <c r="A18" s="8" t="s">
        <v>0</v>
      </c>
      <c r="B18" s="44" t="s">
        <v>0</v>
      </c>
    </row>
    <row r="19" customFormat="false" ht="12.75" hidden="false" customHeight="false" outlineLevel="0" collapsed="false">
      <c r="A19" s="8" t="s">
        <v>89</v>
      </c>
      <c r="B19" s="44" t="n">
        <f aca="false">SUM('mm assets'!K78:K79)</f>
        <v>15023.93</v>
      </c>
    </row>
    <row r="20" customFormat="false" ht="12.75" hidden="false" customHeight="false" outlineLevel="0" collapsed="false">
      <c r="A20" s="8"/>
      <c r="B20" s="44" t="s">
        <v>0</v>
      </c>
    </row>
    <row r="21" customFormat="false" ht="12.75" hidden="false" customHeight="false" outlineLevel="0" collapsed="false">
      <c r="A21" s="8" t="s">
        <v>90</v>
      </c>
      <c r="B21" s="44" t="n">
        <f aca="false">'mm assets'!K49</f>
        <v>218648.07232</v>
      </c>
    </row>
    <row r="22" customFormat="false" ht="12.75" hidden="false" customHeight="false" outlineLevel="0" collapsed="false">
      <c r="A22" s="8"/>
      <c r="B22" s="44" t="s">
        <v>0</v>
      </c>
    </row>
    <row r="23" customFormat="false" ht="12.75" hidden="false" customHeight="false" outlineLevel="0" collapsed="false">
      <c r="A23" s="8" t="s">
        <v>91</v>
      </c>
      <c r="B23" s="44" t="n">
        <f aca="false">'mm assets'!K51</f>
        <v>20000</v>
      </c>
    </row>
    <row r="24" customFormat="false" ht="12.75" hidden="false" customHeight="false" outlineLevel="0" collapsed="false">
      <c r="B24" s="44" t="s">
        <v>0</v>
      </c>
    </row>
    <row r="25" customFormat="false" ht="12.75" hidden="false" customHeight="false" outlineLevel="0" collapsed="false">
      <c r="A25" s="8" t="s">
        <v>92</v>
      </c>
      <c r="B25" s="44" t="n">
        <f aca="false">SUM('mm assets'!K53:K54)</f>
        <v>8598.54</v>
      </c>
    </row>
    <row r="26" customFormat="false" ht="12.75" hidden="false" customHeight="false" outlineLevel="0" collapsed="false">
      <c r="B26" s="44" t="s">
        <v>0</v>
      </c>
    </row>
    <row r="27" customFormat="false" ht="12.75" hidden="false" customHeight="false" outlineLevel="0" collapsed="false">
      <c r="A27" s="8" t="s">
        <v>93</v>
      </c>
      <c r="B27" s="44" t="n">
        <f aca="false">SUM('mm assets'!K56:K60)</f>
        <v>19345.842726742</v>
      </c>
    </row>
    <row r="28" customFormat="false" ht="12.75" hidden="false" customHeight="false" outlineLevel="0" collapsed="false">
      <c r="A28" s="8"/>
      <c r="B28" s="44" t="s">
        <v>0</v>
      </c>
    </row>
    <row r="29" customFormat="false" ht="12.75" hidden="false" customHeight="false" outlineLevel="0" collapsed="false">
      <c r="A29" s="8" t="s">
        <v>94</v>
      </c>
      <c r="B29" s="44" t="n">
        <f aca="false">SUM('mm assets'!K70:K72)</f>
        <v>38801.40116</v>
      </c>
    </row>
    <row r="30" customFormat="false" ht="12.75" hidden="false" customHeight="false" outlineLevel="0" collapsed="false">
      <c r="A30" s="8"/>
      <c r="B30" s="44" t="s">
        <v>0</v>
      </c>
    </row>
    <row r="31" customFormat="false" ht="12.75" hidden="false" customHeight="false" outlineLevel="0" collapsed="false">
      <c r="A31" s="8" t="s">
        <v>95</v>
      </c>
      <c r="B31" s="44" t="n">
        <f aca="false">SUM('mm assets'!K74:K76)</f>
        <v>37444.16476</v>
      </c>
    </row>
    <row r="32" customFormat="false" ht="12.75" hidden="false" customHeight="false" outlineLevel="0" collapsed="false">
      <c r="A32" s="8"/>
      <c r="B32" s="44" t="s">
        <v>0</v>
      </c>
    </row>
    <row r="33" customFormat="false" ht="12.75" hidden="false" customHeight="false" outlineLevel="0" collapsed="false">
      <c r="A33" s="8" t="s">
        <v>96</v>
      </c>
      <c r="B33" s="44" t="n">
        <v>10000</v>
      </c>
    </row>
    <row r="34" customFormat="false" ht="12.75" hidden="false" customHeight="false" outlineLevel="0" collapsed="false">
      <c r="A34" s="8"/>
      <c r="B34" s="44"/>
    </row>
    <row r="35" customFormat="false" ht="12.75" hidden="false" customHeight="false" outlineLevel="0" collapsed="false">
      <c r="A35" s="8" t="s">
        <v>97</v>
      </c>
      <c r="B35" s="44" t="n">
        <v>350000</v>
      </c>
      <c r="C35" s="45" t="s">
        <v>0</v>
      </c>
    </row>
    <row r="36" customFormat="false" ht="12.75" hidden="false" customHeight="false" outlineLevel="0" collapsed="false">
      <c r="A36" s="8"/>
      <c r="B36" s="44" t="s">
        <v>0</v>
      </c>
    </row>
    <row r="37" customFormat="false" ht="12.75" hidden="false" customHeight="false" outlineLevel="0" collapsed="false">
      <c r="A37" s="8" t="s">
        <v>98</v>
      </c>
      <c r="B37" s="44" t="n">
        <v>25000</v>
      </c>
    </row>
    <row r="38" customFormat="false" ht="12.75" hidden="false" customHeight="false" outlineLevel="0" collapsed="false">
      <c r="A38" s="8"/>
      <c r="B38" s="44"/>
    </row>
    <row r="39" customFormat="false" ht="12.75" hidden="false" customHeight="false" outlineLevel="0" collapsed="false">
      <c r="A39" s="42" t="s">
        <v>99</v>
      </c>
      <c r="B39" s="44" t="s">
        <v>0</v>
      </c>
    </row>
    <row r="40" customFormat="false" ht="12.75" hidden="false" customHeight="false" outlineLevel="0" collapsed="false">
      <c r="A40" s="8" t="s">
        <v>73</v>
      </c>
      <c r="B40" s="44" t="s">
        <v>0</v>
      </c>
    </row>
    <row r="41" customFormat="false" ht="12.75" hidden="false" customHeight="false" outlineLevel="0" collapsed="false">
      <c r="A41" s="8" t="n">
        <v>2002</v>
      </c>
      <c r="B41" s="44" t="n">
        <f aca="false">'mm assets'!K62</f>
        <v>-198000</v>
      </c>
    </row>
    <row r="42" customFormat="false" ht="12.75" hidden="false" customHeight="false" outlineLevel="0" collapsed="false">
      <c r="A42" s="8" t="n">
        <v>2003</v>
      </c>
      <c r="B42" s="44" t="n">
        <f aca="false">'mm assets'!K63</f>
        <v>-260000</v>
      </c>
    </row>
    <row r="43" customFormat="false" ht="12.75" hidden="false" customHeight="false" outlineLevel="0" collapsed="false">
      <c r="A43" s="8"/>
      <c r="B43" s="44"/>
    </row>
    <row r="44" customFormat="false" ht="12.75" hidden="false" customHeight="false" outlineLevel="0" collapsed="false">
      <c r="A44" s="8" t="s">
        <v>100</v>
      </c>
      <c r="B44" s="44" t="n">
        <v>-21400</v>
      </c>
    </row>
    <row r="45" customFormat="false" ht="13.5" hidden="false" customHeight="false" outlineLevel="0" collapsed="false">
      <c r="A45" s="46" t="s">
        <v>0</v>
      </c>
      <c r="B45" s="47"/>
    </row>
    <row r="46" customFormat="false" ht="12.75" hidden="false" customHeight="false" outlineLevel="0" collapsed="false">
      <c r="A46" s="48" t="s">
        <v>0</v>
      </c>
    </row>
    <row r="47" customFormat="false" ht="12.75" hidden="false" customHeight="false" outlineLevel="0" collapsed="false">
      <c r="A47" s="8" t="s">
        <v>77</v>
      </c>
      <c r="B47" s="41" t="n">
        <f aca="false">SUM(B5:B45)</f>
        <v>6099811.97096674</v>
      </c>
    </row>
    <row r="48" customFormat="false" ht="13.5" hidden="false" customHeight="false" outlineLevel="0" collapsed="false">
      <c r="A48" s="35"/>
      <c r="B48" s="47"/>
    </row>
    <row r="49" customFormat="false" ht="12.75" hidden="false" customHeight="false" outlineLevel="0" collapsed="false">
      <c r="B49" s="49"/>
    </row>
    <row r="50" customFormat="false" ht="12.75" hidden="false" customHeight="false" outlineLevel="0" collapsed="false">
      <c r="A50" s="1" t="s">
        <v>101</v>
      </c>
      <c r="B50" s="49" t="n">
        <f aca="false">SUM(B35:B37)</f>
        <v>375000</v>
      </c>
    </row>
    <row r="51" customFormat="false" ht="12.75" hidden="false" customHeight="false" outlineLevel="0" collapsed="false">
      <c r="A51" s="1" t="s">
        <v>102</v>
      </c>
      <c r="B51" s="49" t="n">
        <f aca="false">B44</f>
        <v>-21400</v>
      </c>
    </row>
    <row r="52" customFormat="false" ht="12.75" hidden="false" customHeight="false" outlineLevel="0" collapsed="false">
      <c r="A52" s="1" t="s">
        <v>103</v>
      </c>
      <c r="B52" s="49" t="n">
        <f aca="false">B47-B50-B51</f>
        <v>5746211.97096674</v>
      </c>
    </row>
    <row r="53" customFormat="false" ht="12.75" hidden="false" customHeight="false" outlineLevel="0" collapsed="false">
      <c r="A53" s="1" t="s">
        <v>104</v>
      </c>
      <c r="B53" s="44" t="n">
        <f aca="false">'mm assets'!K82</f>
        <v>5736211.97096674</v>
      </c>
    </row>
    <row r="54" customFormat="false" ht="12.75" hidden="false" customHeight="false" outlineLevel="0" collapsed="false">
      <c r="A54" s="1" t="s">
        <v>105</v>
      </c>
      <c r="B54" s="49" t="n">
        <f aca="false">B52-B53</f>
        <v>10000</v>
      </c>
    </row>
    <row r="57" customFormat="false" ht="12.75" hidden="false" customHeight="false" outlineLevel="0" collapsed="false">
      <c r="B57" s="4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50" width="30.41"/>
    <col collapsed="false" customWidth="true" hidden="false" outlineLevel="0" max="3" min="3" style="51" width="10.71"/>
    <col collapsed="false" customWidth="true" hidden="false" outlineLevel="0" max="4" min="4" style="52" width="11.28"/>
    <col collapsed="false" customWidth="true" hidden="false" outlineLevel="0" max="5" min="5" style="50" width="9.14"/>
    <col collapsed="false" customWidth="true" hidden="false" outlineLevel="0" max="6" min="6" style="50" width="10.13"/>
    <col collapsed="false" customWidth="true" hidden="false" outlineLevel="0" max="8" min="7" style="53" width="18.41"/>
    <col collapsed="false" customWidth="true" hidden="false" outlineLevel="0" max="9" min="9" style="45" width="7.99"/>
    <col collapsed="false" customWidth="true" hidden="false" outlineLevel="0" max="11" min="10" style="45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4" t="s">
        <v>0</v>
      </c>
    </row>
    <row r="7" customFormat="false" ht="12.75" hidden="false" customHeight="false" outlineLevel="0" collapsed="false">
      <c r="B7" s="10" t="s">
        <v>0</v>
      </c>
      <c r="C7" s="54" t="s">
        <v>0</v>
      </c>
    </row>
    <row r="8" customFormat="false" ht="12.75" hidden="false" customHeight="false" outlineLevel="0" collapsed="false">
      <c r="A8" s="8" t="s">
        <v>106</v>
      </c>
      <c r="B8" s="1" t="s">
        <v>107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5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5" t="s">
        <v>0</v>
      </c>
      <c r="J9" s="4"/>
      <c r="K9" s="4"/>
      <c r="L9" s="45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108</v>
      </c>
      <c r="B10" s="3" t="s">
        <v>68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5" t="s">
        <v>0</v>
      </c>
      <c r="J10" s="4"/>
      <c r="K10" s="4"/>
      <c r="L10" s="45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107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5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5"/>
      <c r="J12" s="55"/>
      <c r="K12" s="4"/>
      <c r="L12" s="45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109</v>
      </c>
      <c r="B13" s="3" t="s">
        <v>68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5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110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5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111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5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112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5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5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113</v>
      </c>
      <c r="B18" s="13" t="s">
        <v>68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5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114</v>
      </c>
      <c r="B19" s="1" t="s">
        <v>115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5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116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5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117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5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118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5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119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5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120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5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121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5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6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5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122</v>
      </c>
      <c r="B27" s="3" t="s">
        <v>68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5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123</v>
      </c>
      <c r="B28" s="1" t="s">
        <v>124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5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5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125</v>
      </c>
      <c r="B30" s="3" t="s">
        <v>68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5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126</v>
      </c>
      <c r="B31" s="1" t="s">
        <v>127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5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4" t="s">
        <v>0</v>
      </c>
    </row>
    <row r="33" customFormat="false" ht="12.75" hidden="false" customHeight="false" outlineLevel="0" collapsed="false">
      <c r="A33" s="8" t="s">
        <v>125</v>
      </c>
      <c r="B33" s="3" t="s">
        <v>68</v>
      </c>
      <c r="C33" s="2"/>
      <c r="D33" s="2" t="s">
        <v>0</v>
      </c>
      <c r="E33" s="57"/>
      <c r="F33" s="57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128</v>
      </c>
      <c r="B34" s="1" t="s">
        <v>129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5"/>
      <c r="M34" s="45"/>
      <c r="N34" s="45"/>
      <c r="O34" s="45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130</v>
      </c>
      <c r="B36" s="3" t="s">
        <v>68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5"/>
      <c r="M36" s="45"/>
      <c r="N36" s="45"/>
      <c r="O36" s="45"/>
    </row>
    <row r="37" customFormat="false" ht="12.75" hidden="false" customHeight="false" outlineLevel="0" collapsed="false">
      <c r="A37" s="8" t="s">
        <v>123</v>
      </c>
      <c r="B37" s="1" t="s">
        <v>131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132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5"/>
      <c r="M38" s="45"/>
      <c r="N38" s="45"/>
      <c r="O38" s="45"/>
    </row>
    <row r="39" customFormat="false" ht="12.75" hidden="false" customHeight="false" outlineLevel="0" collapsed="false">
      <c r="A39" s="8" t="s">
        <v>0</v>
      </c>
      <c r="B39" s="1" t="s">
        <v>133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134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5"/>
      <c r="M40" s="45"/>
      <c r="N40" s="45"/>
      <c r="O40" s="45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113</v>
      </c>
      <c r="B42" s="3" t="s">
        <v>68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5"/>
      <c r="M42" s="45"/>
      <c r="N42" s="45"/>
      <c r="O42" s="45"/>
    </row>
    <row r="43" customFormat="false" ht="12.75" hidden="false" customHeight="false" outlineLevel="0" collapsed="false">
      <c r="A43" s="8" t="s">
        <v>114</v>
      </c>
      <c r="B43" s="1" t="s">
        <v>135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136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5"/>
      <c r="M44" s="45"/>
      <c r="N44" s="45"/>
      <c r="O44" s="45"/>
      <c r="P44" s="20" t="s">
        <v>0</v>
      </c>
    </row>
    <row r="45" customFormat="false" ht="12.75" hidden="false" customHeight="false" outlineLevel="0" collapsed="false">
      <c r="A45" s="8"/>
      <c r="B45" s="1" t="s">
        <v>137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138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5"/>
      <c r="M46" s="45"/>
      <c r="N46" s="45"/>
      <c r="O46" s="45"/>
      <c r="P46" s="20" t="s">
        <v>0</v>
      </c>
    </row>
    <row r="47" customFormat="false" ht="12.75" hidden="false" customHeight="false" outlineLevel="0" collapsed="false">
      <c r="A47" s="8"/>
      <c r="B47" s="1" t="s">
        <v>139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140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5"/>
      <c r="M48" s="45"/>
      <c r="N48" s="45"/>
      <c r="O48" s="45"/>
    </row>
    <row r="49" customFormat="false" ht="12.75" hidden="false" customHeight="false" outlineLevel="0" collapsed="false">
      <c r="A49" s="8"/>
      <c r="B49" s="1" t="s">
        <v>141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142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5"/>
      <c r="M50" s="45"/>
      <c r="N50" s="45"/>
      <c r="O50" s="45"/>
    </row>
    <row r="51" customFormat="false" ht="12.75" hidden="false" customHeight="false" outlineLevel="0" collapsed="false">
      <c r="A51" s="8"/>
      <c r="B51" s="1" t="s">
        <v>143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8" t="s">
        <v>0</v>
      </c>
      <c r="C52" s="59" t="s">
        <v>0</v>
      </c>
      <c r="D52" s="60"/>
      <c r="E52" s="61"/>
      <c r="F52" s="61"/>
      <c r="G52" s="62"/>
      <c r="H52" s="62"/>
      <c r="I52" s="63"/>
      <c r="J52" s="63"/>
      <c r="K52" s="63"/>
    </row>
    <row r="53" customFormat="false" ht="12.75" hidden="false" customHeight="false" outlineLevel="0" collapsed="false">
      <c r="B53" s="64" t="s">
        <v>0</v>
      </c>
      <c r="C53" s="54" t="s">
        <v>0</v>
      </c>
    </row>
    <row r="54" customFormat="false" ht="12.75" hidden="false" customHeight="false" outlineLevel="0" collapsed="false">
      <c r="A54" s="65" t="s">
        <v>144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6" t="s">
        <v>0</v>
      </c>
      <c r="G54" s="7" t="n">
        <f aca="false">SUM(G8:G51)</f>
        <v>5797.30668</v>
      </c>
      <c r="H54" s="7" t="n">
        <f aca="false">SUM(H8:H51)</f>
        <v>3743.49308</v>
      </c>
      <c r="I54" s="66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8" t="s">
        <v>0</v>
      </c>
      <c r="C55" s="59" t="s">
        <v>0</v>
      </c>
      <c r="D55" s="60"/>
      <c r="E55" s="61"/>
      <c r="F55" s="61"/>
      <c r="G55" s="62"/>
      <c r="H55" s="62"/>
      <c r="I55" s="63"/>
      <c r="J55" s="63"/>
      <c r="K55" s="63"/>
    </row>
    <row r="56" customFormat="false" ht="12.75" hidden="false" customHeight="false" outlineLevel="0" collapsed="false">
      <c r="B56" s="10" t="s">
        <v>0</v>
      </c>
      <c r="C56" s="54" t="s">
        <v>0</v>
      </c>
    </row>
    <row r="57" customFormat="false" ht="12.75" hidden="false" customHeight="false" outlineLevel="0" collapsed="false">
      <c r="B57" s="10" t="s">
        <v>0</v>
      </c>
      <c r="C57" s="54" t="s">
        <v>0</v>
      </c>
    </row>
    <row r="58" customFormat="false" ht="12.75" hidden="false" customHeight="false" outlineLevel="0" collapsed="false">
      <c r="B58" s="10" t="s">
        <v>0</v>
      </c>
      <c r="C58" s="54" t="s">
        <v>0</v>
      </c>
    </row>
    <row r="59" customFormat="false" ht="12.75" hidden="false" customHeight="false" outlineLevel="0" collapsed="false">
      <c r="B59" s="10" t="s">
        <v>0</v>
      </c>
      <c r="C59" s="54" t="s">
        <v>0</v>
      </c>
    </row>
    <row r="60" customFormat="false" ht="12.75" hidden="false" customHeight="false" outlineLevel="0" collapsed="false">
      <c r="B60" s="10" t="s">
        <v>0</v>
      </c>
      <c r="C60" s="54" t="s">
        <v>0</v>
      </c>
    </row>
    <row r="61" customFormat="false" ht="12.75" hidden="false" customHeight="false" outlineLevel="0" collapsed="false">
      <c r="B61" s="10" t="s">
        <v>0</v>
      </c>
      <c r="C61" s="54" t="s">
        <v>0</v>
      </c>
    </row>
    <row r="62" customFormat="false" ht="12.75" hidden="false" customHeight="false" outlineLevel="0" collapsed="false">
      <c r="B62" s="10" t="s">
        <v>0</v>
      </c>
      <c r="C62" s="54" t="s">
        <v>0</v>
      </c>
    </row>
    <row r="63" customFormat="false" ht="12.75" hidden="false" customHeight="false" outlineLevel="0" collapsed="false">
      <c r="B63" s="10" t="s">
        <v>0</v>
      </c>
      <c r="C63" s="54" t="s">
        <v>0</v>
      </c>
    </row>
    <row r="64" customFormat="false" ht="12.75" hidden="false" customHeight="false" outlineLevel="0" collapsed="false">
      <c r="B64" s="10" t="s">
        <v>0</v>
      </c>
      <c r="C64" s="54" t="s">
        <v>0</v>
      </c>
    </row>
    <row r="65" customFormat="false" ht="12.75" hidden="false" customHeight="false" outlineLevel="0" collapsed="false">
      <c r="B65" s="10" t="s">
        <v>0</v>
      </c>
      <c r="C65" s="54" t="s">
        <v>0</v>
      </c>
    </row>
    <row r="66" customFormat="false" ht="12.75" hidden="false" customHeight="false" outlineLevel="0" collapsed="false">
      <c r="B66" s="10" t="s">
        <v>0</v>
      </c>
      <c r="C66" s="54" t="s">
        <v>0</v>
      </c>
    </row>
    <row r="67" customFormat="false" ht="12.75" hidden="false" customHeight="false" outlineLevel="0" collapsed="false">
      <c r="B67" s="10" t="s">
        <v>0</v>
      </c>
      <c r="C67" s="54" t="s">
        <v>0</v>
      </c>
    </row>
    <row r="68" customFormat="false" ht="12.75" hidden="false" customHeight="false" outlineLevel="0" collapsed="false">
      <c r="B68" s="10" t="s">
        <v>0</v>
      </c>
      <c r="C68" s="54" t="s">
        <v>0</v>
      </c>
    </row>
    <row r="69" customFormat="false" ht="12.75" hidden="false" customHeight="false" outlineLevel="0" collapsed="false">
      <c r="B69" s="10" t="s">
        <v>0</v>
      </c>
      <c r="C69" s="54" t="s">
        <v>0</v>
      </c>
    </row>
    <row r="70" customFormat="false" ht="12.75" hidden="false" customHeight="false" outlineLevel="0" collapsed="false">
      <c r="B70" s="10" t="s">
        <v>0</v>
      </c>
      <c r="C70" s="54" t="s">
        <v>0</v>
      </c>
    </row>
    <row r="71" customFormat="false" ht="12.75" hidden="false" customHeight="false" outlineLevel="0" collapsed="false">
      <c r="B71" s="10" t="s">
        <v>0</v>
      </c>
      <c r="C71" s="54" t="s">
        <v>0</v>
      </c>
    </row>
    <row r="72" customFormat="false" ht="12.75" hidden="false" customHeight="false" outlineLevel="0" collapsed="false">
      <c r="B72" s="10" t="s">
        <v>0</v>
      </c>
      <c r="C72" s="54" t="s">
        <v>0</v>
      </c>
    </row>
    <row r="73" customFormat="false" ht="12.75" hidden="false" customHeight="false" outlineLevel="0" collapsed="false">
      <c r="B73" s="10" t="s">
        <v>0</v>
      </c>
      <c r="C73" s="54" t="s">
        <v>0</v>
      </c>
    </row>
    <row r="74" customFormat="false" ht="12.75" hidden="false" customHeight="false" outlineLevel="0" collapsed="false">
      <c r="B74" s="10" t="s">
        <v>0</v>
      </c>
      <c r="C74" s="54" t="s">
        <v>0</v>
      </c>
    </row>
    <row r="75" customFormat="false" ht="12.75" hidden="false" customHeight="false" outlineLevel="0" collapsed="false">
      <c r="B75" s="10" t="s">
        <v>0</v>
      </c>
      <c r="C75" s="54" t="s">
        <v>0</v>
      </c>
    </row>
    <row r="76" customFormat="false" ht="12.75" hidden="false" customHeight="false" outlineLevel="0" collapsed="false">
      <c r="B76" s="10" t="s">
        <v>0</v>
      </c>
      <c r="C76" s="54" t="s">
        <v>0</v>
      </c>
    </row>
    <row r="77" customFormat="false" ht="12.75" hidden="false" customHeight="false" outlineLevel="0" collapsed="false">
      <c r="B77" s="10" t="s">
        <v>0</v>
      </c>
      <c r="C77" s="54" t="s">
        <v>0</v>
      </c>
    </row>
    <row r="78" customFormat="false" ht="12.75" hidden="false" customHeight="false" outlineLevel="0" collapsed="false">
      <c r="B78" s="10" t="s">
        <v>0</v>
      </c>
      <c r="C78" s="54" t="s">
        <v>0</v>
      </c>
    </row>
    <row r="79" customFormat="false" ht="12.75" hidden="false" customHeight="false" outlineLevel="0" collapsed="false">
      <c r="B79" s="10" t="s">
        <v>0</v>
      </c>
      <c r="C79" s="54" t="s">
        <v>0</v>
      </c>
    </row>
    <row r="80" customFormat="false" ht="12.75" hidden="false" customHeight="false" outlineLevel="0" collapsed="false">
      <c r="B80" s="10" t="s">
        <v>0</v>
      </c>
      <c r="C80" s="54" t="s">
        <v>0</v>
      </c>
    </row>
    <row r="81" customFormat="false" ht="12.75" hidden="false" customHeight="false" outlineLevel="0" collapsed="false">
      <c r="B81" s="10" t="s">
        <v>0</v>
      </c>
      <c r="C81" s="54" t="s">
        <v>0</v>
      </c>
    </row>
    <row r="82" customFormat="false" ht="12.75" hidden="false" customHeight="false" outlineLevel="0" collapsed="false">
      <c r="B82" s="10" t="s">
        <v>0</v>
      </c>
      <c r="C82" s="54" t="s">
        <v>0</v>
      </c>
    </row>
    <row r="83" customFormat="false" ht="12.75" hidden="false" customHeight="false" outlineLevel="0" collapsed="false">
      <c r="B83" s="10" t="s">
        <v>0</v>
      </c>
      <c r="C83" s="54" t="s">
        <v>0</v>
      </c>
    </row>
    <row r="84" customFormat="false" ht="12.75" hidden="false" customHeight="false" outlineLevel="0" collapsed="false">
      <c r="B84" s="10" t="s">
        <v>0</v>
      </c>
      <c r="C84" s="54" t="s">
        <v>0</v>
      </c>
    </row>
    <row r="85" customFormat="false" ht="12.75" hidden="false" customHeight="false" outlineLevel="0" collapsed="false">
      <c r="B85" s="10" t="s">
        <v>0</v>
      </c>
      <c r="C85" s="54" t="s">
        <v>0</v>
      </c>
    </row>
    <row r="86" customFormat="false" ht="12.75" hidden="false" customHeight="false" outlineLevel="0" collapsed="false">
      <c r="B86" s="10" t="s">
        <v>0</v>
      </c>
      <c r="C86" s="54" t="s">
        <v>0</v>
      </c>
    </row>
    <row r="87" customFormat="false" ht="12.75" hidden="false" customHeight="false" outlineLevel="0" collapsed="false">
      <c r="B87" s="10" t="s">
        <v>0</v>
      </c>
      <c r="C87" s="54" t="s">
        <v>0</v>
      </c>
    </row>
    <row r="88" customFormat="false" ht="12.75" hidden="false" customHeight="false" outlineLevel="0" collapsed="false">
      <c r="B88" s="10" t="s">
        <v>0</v>
      </c>
      <c r="C88" s="54" t="s">
        <v>0</v>
      </c>
    </row>
    <row r="89" customFormat="false" ht="12.75" hidden="false" customHeight="false" outlineLevel="0" collapsed="false">
      <c r="B89" s="10" t="s">
        <v>0</v>
      </c>
      <c r="C89" s="54" t="s">
        <v>0</v>
      </c>
    </row>
    <row r="90" customFormat="false" ht="12.75" hidden="false" customHeight="false" outlineLevel="0" collapsed="false">
      <c r="B90" s="10" t="s">
        <v>0</v>
      </c>
      <c r="C90" s="54" t="s">
        <v>0</v>
      </c>
    </row>
    <row r="91" customFormat="false" ht="12.75" hidden="false" customHeight="false" outlineLevel="0" collapsed="false">
      <c r="B91" s="10" t="s">
        <v>0</v>
      </c>
      <c r="C91" s="54" t="s">
        <v>0</v>
      </c>
    </row>
    <row r="92" customFormat="false" ht="12.75" hidden="false" customHeight="false" outlineLevel="0" collapsed="false">
      <c r="B92" s="10" t="s">
        <v>0</v>
      </c>
      <c r="C92" s="54" t="s">
        <v>0</v>
      </c>
    </row>
    <row r="93" customFormat="false" ht="12.75" hidden="false" customHeight="false" outlineLevel="0" collapsed="false">
      <c r="B93" s="10" t="s">
        <v>0</v>
      </c>
      <c r="C93" s="54" t="s">
        <v>0</v>
      </c>
    </row>
    <row r="94" customFormat="false" ht="12.75" hidden="false" customHeight="false" outlineLevel="0" collapsed="false">
      <c r="B94" s="10" t="s">
        <v>0</v>
      </c>
      <c r="C94" s="54" t="s">
        <v>0</v>
      </c>
    </row>
    <row r="95" customFormat="false" ht="12.75" hidden="false" customHeight="false" outlineLevel="0" collapsed="false">
      <c r="B95" s="10" t="s">
        <v>0</v>
      </c>
      <c r="C95" s="54" t="s">
        <v>0</v>
      </c>
    </row>
    <row r="96" customFormat="false" ht="12.75" hidden="false" customHeight="false" outlineLevel="0" collapsed="false">
      <c r="B96" s="10" t="s">
        <v>0</v>
      </c>
      <c r="C96" s="54" t="s">
        <v>0</v>
      </c>
    </row>
    <row r="97" customFormat="false" ht="12.75" hidden="false" customHeight="false" outlineLevel="0" collapsed="false">
      <c r="B97" s="10" t="s">
        <v>0</v>
      </c>
      <c r="C97" s="54" t="s">
        <v>0</v>
      </c>
    </row>
    <row r="98" customFormat="false" ht="12.75" hidden="false" customHeight="false" outlineLevel="0" collapsed="false">
      <c r="B98" s="10" t="s">
        <v>0</v>
      </c>
      <c r="C98" s="54" t="s">
        <v>0</v>
      </c>
    </row>
    <row r="99" customFormat="false" ht="12.75" hidden="false" customHeight="false" outlineLevel="0" collapsed="false">
      <c r="B99" s="10" t="s">
        <v>0</v>
      </c>
      <c r="C99" s="54" t="s">
        <v>0</v>
      </c>
    </row>
    <row r="100" customFormat="false" ht="12.75" hidden="false" customHeight="false" outlineLevel="0" collapsed="false">
      <c r="B100" s="10" t="s">
        <v>0</v>
      </c>
      <c r="C100" s="54" t="s">
        <v>0</v>
      </c>
    </row>
    <row r="101" customFormat="false" ht="12.75" hidden="false" customHeight="false" outlineLevel="0" collapsed="false">
      <c r="B101" s="10" t="s">
        <v>0</v>
      </c>
      <c r="C101" s="54" t="s">
        <v>0</v>
      </c>
    </row>
    <row r="102" customFormat="false" ht="12.75" hidden="false" customHeight="false" outlineLevel="0" collapsed="false">
      <c r="B102" s="10" t="s">
        <v>0</v>
      </c>
      <c r="C102" s="54" t="s">
        <v>0</v>
      </c>
    </row>
    <row r="103" customFormat="false" ht="12.75" hidden="false" customHeight="false" outlineLevel="0" collapsed="false">
      <c r="B103" s="10" t="s">
        <v>0</v>
      </c>
      <c r="C103" s="54" t="s">
        <v>0</v>
      </c>
    </row>
    <row r="104" customFormat="false" ht="12.75" hidden="false" customHeight="false" outlineLevel="0" collapsed="false">
      <c r="B104" s="10" t="s">
        <v>0</v>
      </c>
      <c r="C104" s="54" t="s">
        <v>0</v>
      </c>
    </row>
    <row r="105" customFormat="false" ht="12.75" hidden="false" customHeight="false" outlineLevel="0" collapsed="false">
      <c r="B105" s="10" t="s">
        <v>0</v>
      </c>
      <c r="C105" s="54" t="s">
        <v>0</v>
      </c>
    </row>
    <row r="106" customFormat="false" ht="12.75" hidden="false" customHeight="false" outlineLevel="0" collapsed="false">
      <c r="B106" s="10" t="s">
        <v>0</v>
      </c>
      <c r="C106" s="54" t="s">
        <v>0</v>
      </c>
    </row>
    <row r="107" customFormat="false" ht="12.75" hidden="false" customHeight="false" outlineLevel="0" collapsed="false">
      <c r="B107" s="10" t="s">
        <v>0</v>
      </c>
      <c r="C107" s="54" t="s">
        <v>0</v>
      </c>
    </row>
    <row r="108" customFormat="false" ht="12.75" hidden="false" customHeight="false" outlineLevel="0" collapsed="false">
      <c r="B108" s="10" t="s">
        <v>0</v>
      </c>
      <c r="C108" s="54" t="s">
        <v>0</v>
      </c>
    </row>
    <row r="109" customFormat="false" ht="12.75" hidden="false" customHeight="false" outlineLevel="0" collapsed="false">
      <c r="B109" s="10" t="s">
        <v>0</v>
      </c>
      <c r="C109" s="54" t="s">
        <v>0</v>
      </c>
    </row>
    <row r="110" customFormat="false" ht="12.75" hidden="false" customHeight="false" outlineLevel="0" collapsed="false">
      <c r="B110" s="10" t="s">
        <v>0</v>
      </c>
      <c r="C110" s="54" t="s">
        <v>0</v>
      </c>
    </row>
    <row r="111" customFormat="false" ht="12.75" hidden="false" customHeight="false" outlineLevel="0" collapsed="false">
      <c r="B111" s="10" t="s">
        <v>0</v>
      </c>
      <c r="C111" s="54" t="s">
        <v>0</v>
      </c>
    </row>
    <row r="112" customFormat="false" ht="12.75" hidden="false" customHeight="false" outlineLevel="0" collapsed="false">
      <c r="B112" s="10" t="s">
        <v>0</v>
      </c>
      <c r="C112" s="54" t="s">
        <v>0</v>
      </c>
    </row>
    <row r="113" customFormat="false" ht="12.75" hidden="false" customHeight="false" outlineLevel="0" collapsed="false">
      <c r="B113" s="10" t="s">
        <v>0</v>
      </c>
      <c r="C113" s="54" t="s">
        <v>0</v>
      </c>
    </row>
    <row r="114" customFormat="false" ht="12.75" hidden="false" customHeight="false" outlineLevel="0" collapsed="false">
      <c r="B114" s="10" t="s">
        <v>0</v>
      </c>
      <c r="C114" s="54" t="s">
        <v>0</v>
      </c>
    </row>
    <row r="115" customFormat="false" ht="12.75" hidden="false" customHeight="false" outlineLevel="0" collapsed="false">
      <c r="B115" s="10" t="s">
        <v>0</v>
      </c>
      <c r="C115" s="54" t="s">
        <v>0</v>
      </c>
    </row>
    <row r="116" customFormat="false" ht="12.75" hidden="false" customHeight="false" outlineLevel="0" collapsed="false">
      <c r="B116" s="10" t="s">
        <v>0</v>
      </c>
      <c r="C116" s="54" t="s">
        <v>0</v>
      </c>
    </row>
    <row r="117" customFormat="false" ht="12.75" hidden="false" customHeight="false" outlineLevel="0" collapsed="false">
      <c r="B117" s="10" t="s">
        <v>0</v>
      </c>
      <c r="C117" s="54" t="s">
        <v>0</v>
      </c>
    </row>
    <row r="118" customFormat="false" ht="12.75" hidden="false" customHeight="false" outlineLevel="0" collapsed="false">
      <c r="B118" s="10" t="s">
        <v>0</v>
      </c>
      <c r="C118" s="54" t="s">
        <v>0</v>
      </c>
    </row>
    <row r="119" customFormat="false" ht="12.75" hidden="false" customHeight="false" outlineLevel="0" collapsed="false">
      <c r="B119" s="10" t="s">
        <v>0</v>
      </c>
      <c r="C119" s="54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2002-01-22T20:16:31Z</dcterms:modified>
  <cp:revision>0</cp:revision>
  <dc:subject/>
  <dc:title/>
</cp:coreProperties>
</file>