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<sst xmlns="http://schemas.openxmlformats.org/spreadsheetml/2006/main" count="50" uniqueCount="38">
  <si>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</si>
  <si>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</si>
  <si>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</si>
  <si>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</si>
  <si>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</si>
  <si>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</si>
  <si>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</si>
  <si>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</si>
  <si>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Mann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</si>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</sst>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10</v>
      </c>
      <c r="Q1" s="1" t="str">
        <f aca="false">VLOOKUP(P1,N1:O12,2,0)</f>
        <v>October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37116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37165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37164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v>60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 t="n">
        <v>4.85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23" t="n">
        <v>1200</v>
      </c>
      <c r="E15" s="24" t="n">
        <f aca="false">ROUND(C15*$B$10,0)</f>
        <v>19</v>
      </c>
      <c r="F15" s="24" t="n">
        <f aca="false">ROUND(I15-(I15/1.01561),0)</f>
        <v>0</v>
      </c>
      <c r="G15" s="25" t="n">
        <f aca="false">ROUND((E15+C15)/31,0)*31</f>
        <v>1209</v>
      </c>
      <c r="I15" s="25"/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23" t="n">
        <v>875</v>
      </c>
      <c r="E16" s="24" t="n">
        <f aca="false">ROUND(C16*$B$10,0)</f>
        <v>14</v>
      </c>
      <c r="F16" s="24" t="n">
        <f aca="false">ROUND(I16-(I16/1.01561),0)</f>
        <v>0</v>
      </c>
      <c r="G16" s="25" t="n">
        <f aca="false">ROUND((E16+C16)/31,0)*31</f>
        <v>899</v>
      </c>
      <c r="I16" s="25"/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23" t="n">
        <v>840</v>
      </c>
      <c r="E17" s="24" t="n">
        <f aca="false">ROUND(C17*$B$10,0)</f>
        <v>13</v>
      </c>
      <c r="F17" s="24" t="n">
        <f aca="false">ROUND(I17-(I17/1.01561),0)</f>
        <v>0</v>
      </c>
      <c r="G17" s="25" t="n">
        <f aca="false">ROUND((E17+C17)/31,0)*31</f>
        <v>868</v>
      </c>
      <c r="I17" s="25"/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23" t="n">
        <v>550</v>
      </c>
      <c r="E18" s="24" t="n">
        <f aca="false">ROUND(C18*$B$10,0)</f>
        <v>9</v>
      </c>
      <c r="F18" s="24" t="n">
        <f aca="false">ROUND(I18-(I18/1.01561),0)</f>
        <v>0</v>
      </c>
      <c r="G18" s="25" t="n">
        <f aca="false">ROUND((E18+C18)/31,0)*31</f>
        <v>558</v>
      </c>
      <c r="I18" s="25"/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23" t="n">
        <v>300</v>
      </c>
      <c r="E19" s="24" t="n">
        <f aca="false">ROUND(C19*$B$10,0)</f>
        <v>5</v>
      </c>
      <c r="F19" s="24" t="n">
        <f aca="false">ROUND(I19-(I19/1.01561),0)</f>
        <v>0</v>
      </c>
      <c r="G19" s="25" t="n">
        <f aca="false">ROUND((E19+C19)/31,0)*31</f>
        <v>310</v>
      </c>
      <c r="I19" s="25"/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23" t="n">
        <v>220</v>
      </c>
      <c r="E20" s="24" t="n">
        <f aca="false">ROUND(C20*$B$10,0)</f>
        <v>3</v>
      </c>
      <c r="F20" s="24" t="n">
        <f aca="false">ROUND(I20-(I20/1.01561),0)</f>
        <v>0</v>
      </c>
      <c r="G20" s="25" t="n">
        <f aca="false">ROUND((E20+C20)/31,0)*31</f>
        <v>217</v>
      </c>
      <c r="I20" s="25"/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23" t="n">
        <v>140</v>
      </c>
      <c r="E21" s="24" t="n">
        <f aca="false">ROUND(C21*$B$10,0)</f>
        <v>2</v>
      </c>
      <c r="F21" s="24" t="n">
        <f aca="false">ROUND(I21-(I21/1.01561),0)</f>
        <v>0</v>
      </c>
      <c r="G21" s="25" t="n">
        <f aca="false">ROUND((E21+C21)/31,0)*31</f>
        <v>155</v>
      </c>
      <c r="I21" s="25"/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23" t="n">
        <v>150</v>
      </c>
      <c r="E22" s="24" t="n">
        <f aca="false">ROUND(C22*$B$10,0)</f>
        <v>2</v>
      </c>
      <c r="F22" s="24" t="n">
        <f aca="false">ROUND(I22-(I22/1.01561),0)</f>
        <v>0</v>
      </c>
      <c r="G22" s="25" t="n">
        <f aca="false">ROUND((E22+C22)/31,0)*31</f>
        <v>155</v>
      </c>
      <c r="I22" s="25"/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23" t="n">
        <v>280</v>
      </c>
      <c r="E23" s="24" t="n">
        <f aca="false">ROUND(C23*$B$10,0)</f>
        <v>4</v>
      </c>
      <c r="F23" s="24" t="n">
        <f aca="false">ROUND(I23-(I23/1.01561),0)</f>
        <v>0</v>
      </c>
      <c r="G23" s="25" t="n">
        <f aca="false">ROUND((E23+C23)/31,0)*31</f>
        <v>279</v>
      </c>
      <c r="I23" s="25"/>
      <c r="L23" s="9"/>
    </row>
    <row r="24" customFormat="false" ht="15" hidden="false" customHeight="false" outlineLevel="0" collapsed="false">
      <c r="A24" s="21" t="str">
        <f aca="false">IF(B24=$Q$1,"Start Month","")</f>
        <v>Start Month</v>
      </c>
      <c r="B24" s="22" t="s">
        <v>27</v>
      </c>
      <c r="C24" s="23" t="n">
        <v>525</v>
      </c>
      <c r="E24" s="24" t="n">
        <f aca="false">ROUND(C24*$B$10,0)</f>
        <v>8</v>
      </c>
      <c r="F24" s="24" t="n">
        <f aca="false">ROUND(I24-(I24/1.01561),0)</f>
        <v>0</v>
      </c>
      <c r="G24" s="25" t="n">
        <f aca="false">ROUND((E24+C24)/31,0)*31</f>
        <v>527</v>
      </c>
      <c r="I24" s="25"/>
      <c r="L24" s="9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23" t="n">
        <v>800</v>
      </c>
      <c r="E25" s="24" t="n">
        <f aca="false">ROUND(C25*$B$10,0)</f>
        <v>12</v>
      </c>
      <c r="F25" s="24" t="n">
        <f aca="false">ROUND(I25-(I25/1.01561),0)</f>
        <v>0</v>
      </c>
      <c r="G25" s="25" t="n">
        <f aca="false">ROUND((E25+C25)/31,0)*31</f>
        <v>806</v>
      </c>
      <c r="I25" s="25"/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23" t="n">
        <v>1000</v>
      </c>
      <c r="E26" s="24" t="n">
        <f aca="false">ROUND(C26*$B$10,0)</f>
        <v>16</v>
      </c>
      <c r="F26" s="24" t="n">
        <f aca="false">ROUND(I26-(I26/1.01561),0)</f>
        <v>0</v>
      </c>
      <c r="G26" s="25" t="n">
        <f aca="false">ROUND((E26+C26)/31,0)*31</f>
        <v>1023</v>
      </c>
      <c r="I26" s="25"/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6880</v>
      </c>
      <c r="D28" s="29" t="n">
        <f aca="false">SUM(C15:C26)</f>
        <v>6880</v>
      </c>
      <c r="E28" s="30" t="n">
        <f aca="false">SUM(E15:E26)</f>
        <v>107</v>
      </c>
      <c r="F28" s="30" t="n">
        <f aca="false">SUM(F15:F26)</f>
        <v>0</v>
      </c>
      <c r="G28" s="29" t="n">
        <f aca="false">SUM(G15:G26)</f>
        <v>7006</v>
      </c>
      <c r="H28" s="31"/>
      <c r="I28" s="29" t="n">
        <f aca="false">SUM(I15:I26)</f>
        <v>0</v>
      </c>
    </row>
    <row r="33" customFormat="false" ht="13.5" hidden="false" customHeight="false" outlineLevel="0" collapsed="false">
      <c r="A33" s="32"/>
      <c r="B33" s="32"/>
      <c r="C33" s="32"/>
      <c r="D33" s="32"/>
      <c r="E33" s="32"/>
      <c r="F33" s="32"/>
      <c r="G33" s="32"/>
      <c r="I33" s="32"/>
    </row>
    <row r="34" customFormat="false" ht="13.5" hidden="false" customHeight="false" outlineLevel="0" collapsed="false">
      <c r="J34" s="33"/>
    </row>
    <row r="35" customFormat="false" ht="12.75" hidden="false" customHeight="false" outlineLevel="0" collapsed="false">
      <c r="J35" s="33"/>
    </row>
    <row r="36" customFormat="false" ht="12.75" hidden="false" customHeight="false" outlineLevel="0" collapsed="false">
      <c r="J36" s="33"/>
    </row>
    <row r="37" customFormat="false" ht="12.75" hidden="false" customHeight="false" outlineLevel="0" collapsed="false"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gmann2</cp:lastModifiedBy>
  <cp:lastPrinted>2001-08-13T17:27:14Z</cp:lastPrinted>
  <dcterms:modified xsi:type="dcterms:W3CDTF">2001-08-13T17:28:50Z</dcterms:modified>
  <cp:revision>0</cp:revision>
  <dc:subject/>
  <dc:title/>
</cp:coreProperties>
</file>