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1 (wo MJ)" sheetId="2" state="visible" r:id="rId4"/>
    <sheet name="2002-6e" sheetId="3" state="visible" r:id="rId5"/>
    <sheet name="2002-6e (wo MJ)" sheetId="4" state="visible" r:id="rId6"/>
    <sheet name="2002e" sheetId="5" state="visible" r:id="rId7"/>
    <sheet name="2003e" sheetId="6" state="visible" r:id="rId8"/>
    <sheet name="2004e" sheetId="7" state="visible" r:id="rId9"/>
    <sheet name="2005e" sheetId="8" state="visible" r:id="rId10"/>
    <sheet name="2006e" sheetId="9" state="visible" r:id="rId11"/>
    <sheet name="2007e" sheetId="10" state="visible" r:id="rId12"/>
    <sheet name="2002p" sheetId="11" state="visible" r:id="rId13"/>
    <sheet name="2003p" sheetId="12" state="visible" r:id="rId14"/>
    <sheet name="2004p" sheetId="13" state="visible" r:id="rId15"/>
    <sheet name="2005p" sheetId="14" state="visible" r:id="rId16"/>
    <sheet name="2006p" sheetId="15" state="visible" r:id="rId17"/>
    <sheet name="2007p" sheetId="16" state="visible" r:id="rId18"/>
    <sheet name="notes" sheetId="17" state="visible" r:id="rId19"/>
    <sheet name="Sheet27" sheetId="18" state="visible" r:id="rId20"/>
    <sheet name="2002c" sheetId="19" state="visible" r:id="rId21"/>
    <sheet name="2003c" sheetId="20" state="visible" r:id="rId22"/>
    <sheet name="2004c" sheetId="21" state="visible" r:id="rId23"/>
    <sheet name="2005c" sheetId="22" state="visible" r:id="rId24"/>
    <sheet name="2006c" sheetId="23" state="visible" r:id="rId25"/>
    <sheet name="2007c" sheetId="24" state="visible" r:id="rId26"/>
  </sheets>
  <definedNames>
    <definedName function="false" hidden="false" localSheetId="2" name="_xlnm.Print_Area" vbProcedure="false">'2002-6e'!$A$1:$H$55</definedName>
    <definedName function="false" hidden="false" localSheetId="3" name="_xlnm.Print_Area" vbProcedure="false">'2002-6e (wo MJ)'!$A$1:$H$55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<sst xmlns="http://schemas.openxmlformats.org/spreadsheetml/2006/main" count="1917" uniqueCount="319">
  <si>
    <t xml:space="preserve">FY2002</t>
  </si>
  <si>
    <t xml:space="preserve">FY2003</t>
  </si>
  <si>
    <t xml:space="preserve">FY2004</t>
  </si>
  <si>
    <t xml:space="preserve">FY2005</t>
  </si>
  <si>
    <t xml:space="preserve">FY2006</t>
  </si>
  <si>
    <t xml:space="preserve">5-yr Avg</t>
  </si>
  <si>
    <t xml:space="preserve">PA-may</t>
  </si>
  <si>
    <t xml:space="preserve">PA-dec</t>
  </si>
  <si>
    <t xml:space="preserve">Slice</t>
  </si>
  <si>
    <t xml:space="preserve">IOU</t>
  </si>
  <si>
    <t xml:space="preserve">DSI-may</t>
  </si>
  <si>
    <t xml:space="preserve">DSI-dec</t>
  </si>
  <si>
    <t xml:space="preserve">DSI-tac</t>
  </si>
  <si>
    <t xml:space="preserve">Sys Aug</t>
  </si>
  <si>
    <t xml:space="preserve">dec add'n</t>
  </si>
  <si>
    <t xml:space="preserve">w/o IOU</t>
  </si>
  <si>
    <t xml:space="preserve">w/ IOU</t>
  </si>
  <si>
    <t xml:space="preserve">ip</t>
  </si>
  <si>
    <t xml:space="preserve">pf</t>
  </si>
  <si>
    <t xml:space="preserve">Augm to-Aug 1</t>
  </si>
  <si>
    <t xml:space="preserve">Augm to-date</t>
  </si>
  <si>
    <t xml:space="preserve">remaining</t>
  </si>
  <si>
    <t xml:space="preserve">$ in base rate</t>
  </si>
  <si>
    <t xml:space="preserve">Avg Price</t>
  </si>
  <si>
    <t xml:space="preserve">already purchased</t>
  </si>
  <si>
    <t xml:space="preserve">Mkt Price</t>
  </si>
  <si>
    <t xml:space="preserve">mkt MW in base</t>
  </si>
  <si>
    <t xml:space="preserve">remaining on mkt</t>
  </si>
  <si>
    <t xml:space="preserve">M E D I U M L O A D S</t>
  </si>
  <si>
    <t xml:space="preserve">2002 RATE FILING: 02/07/00</t>
  </si>
  <si>
    <t xml:space="preserve">2001- 2 OPERATING YEAR RUN DATE: 02/08/00</t>
  </si>
  <si>
    <t xml:space="preserve">ENERGY IN AVERAGE MEGAWATTS</t>
  </si>
  <si>
    <t xml:space="preserve">UTILITY TRANSFERS OUT</t>
  </si>
  <si>
    <t xml:space="preserve">EXPORTS 2/</t>
  </si>
  <si>
    <t xml:space="preserve">CONTRACTS OUT 3/</t>
  </si>
  <si>
    <t xml:space="preserve">CSPE TO WEST GROUP UTIL 4/</t>
  </si>
  <si>
    <t xml:space="preserve">GEN PUB AGEN PSC PURCH 5/</t>
  </si>
  <si>
    <t xml:space="preserve">IOU PSC PURCHASE 6/</t>
  </si>
  <si>
    <t xml:space="preserve">PUBLIC SALES POST-2001</t>
  </si>
  <si>
    <t xml:space="preserve">USBR SALES POST-2001</t>
  </si>
  <si>
    <t xml:space="preserve">IOU SALES POST-2001</t>
  </si>
  <si>
    <t xml:space="preserve">DSI SALES POST-2001</t>
  </si>
  <si>
    <t xml:space="preserve">FED DIVERSITY 7/</t>
  </si>
  <si>
    <t xml:space="preserve">FIRM LOADS</t>
  </si>
  <si>
    <t xml:space="preserve">HYDRO RESOURCES</t>
  </si>
  <si>
    <t xml:space="preserve">REGULATED HYDRO</t>
  </si>
  <si>
    <t xml:space="preserve">INDEPENDENT HYDRO</t>
  </si>
  <si>
    <t xml:space="preserve">SUS. PKNG. ADJUSTMENT 8/</t>
  </si>
  <si>
    <t xml:space="preserve">CAN. ENT. NON-FED(CSPE) 9/</t>
  </si>
  <si>
    <t xml:space="preserve">CAN. ENT. NON-FED(CNDA) 10/</t>
  </si>
  <si>
    <t xml:space="preserve">RESTORATION 11/</t>
  </si>
  <si>
    <t xml:space="preserve">TOTAL HYDRO</t>
  </si>
  <si>
    <t xml:space="preserve">OTHER RESOURCES</t>
  </si>
  <si>
    <t xml:space="preserve">SMALL THERMAL &amp; MISC</t>
  </si>
  <si>
    <t xml:space="preserve">COMBUSTION TURBINES</t>
  </si>
  <si>
    <t xml:space="preserve">RENEWABLES 12/</t>
  </si>
  <si>
    <t xml:space="preserve">COGENERATION</t>
  </si>
  <si>
    <t xml:space="preserve">IMPORTS 13/</t>
  </si>
  <si>
    <t xml:space="preserve">CONTRACTS IN 14/</t>
  </si>
  <si>
    <t xml:space="preserve">LARGE THERMAL 15/</t>
  </si>
  <si>
    <t xml:space="preserve">NON-UTILITY GENERATION 16/</t>
  </si>
  <si>
    <t xml:space="preserve">RESOURCE ACQUISITIONS 17/</t>
  </si>
  <si>
    <t xml:space="preserve">AUGMENT PURCHASE POST 2001</t>
  </si>
  <si>
    <t xml:space="preserve">TOTAL RESOURCES</t>
  </si>
  <si>
    <t xml:space="preserve">RESERVES MAINTENANCE &amp; DISTRIBUTION LOSSES</t>
  </si>
  <si>
    <t xml:space="preserve">HYD SM THRM &amp; MISC RES 18/</t>
  </si>
  <si>
    <t xml:space="preserve">LARGE THERMAL RESERVES 19/</t>
  </si>
  <si>
    <t xml:space="preserve">SPINNING RESERVES 20/</t>
  </si>
  <si>
    <t xml:space="preserve">FEDERAL HYDRO MAINT 21/</t>
  </si>
  <si>
    <t xml:space="preserve">FED TRANSMISSION LOSSES</t>
  </si>
  <si>
    <t xml:space="preserve">NET RESOURCES</t>
  </si>
  <si>
    <t xml:space="preserve">SURPLUS/DEFICITS</t>
  </si>
  <si>
    <t xml:space="preserve">FIRM SURPLUS/DEFICIT</t>
  </si>
  <si>
    <t xml:space="preserve">BPA RESOURCES</t>
  </si>
  <si>
    <t xml:space="preserve">SUBSCRIPTION RESOURCES</t>
  </si>
  <si>
    <t xml:space="preserve">AUGMENTATION</t>
  </si>
  <si>
    <t xml:space="preserve">SUBSCRIPTION LOADS</t>
  </si>
  <si>
    <t xml:space="preserve">PA Power Sales</t>
  </si>
  <si>
    <t xml:space="preserve">PA SSP</t>
  </si>
  <si>
    <t xml:space="preserve">PA Presub</t>
  </si>
  <si>
    <t xml:space="preserve">Q, R</t>
  </si>
  <si>
    <t xml:space="preserve">AC, AD</t>
  </si>
  <si>
    <t xml:space="preserve">AO, AP</t>
  </si>
  <si>
    <t xml:space="preserve">BA, BB</t>
  </si>
  <si>
    <t xml:space="preserve">BM, BN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</si>
  <si>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</si>
  <si>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</si>
  <si>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</si>
  <si>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</si>
  <si>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</si>
  <si>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</si>
  <si>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</si>
  <si>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</si>
  <si>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</si>
  <si>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</si>
  <si>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</si>
  <si>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</si>
  <si>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12-MO</t>
  </si>
  <si>
    <t xml:space="preserve">1-15</t>
  </si>
  <si>
    <t xml:space="preserve">16-31</t>
  </si>
  <si>
    <t xml:space="preserve">16-30</t>
  </si>
  <si>
    <t xml:space="preserve">AVG</t>
  </si>
  <si>
    <t xml:space="preserve">PRE-2001 LOADS</t>
  </si>
  <si>
    <t xml:space="preserve">FEDERAL AGENCIES</t>
  </si>
  <si>
    <t xml:space="preserve">FEDERAL GPU TRANS LOSSES</t>
  </si>
  <si>
    <t xml:space="preserve">FEDERAL NGP TRANS LOSSES</t>
  </si>
  <si>
    <t xml:space="preserve">USBR</t>
  </si>
  <si>
    <t xml:space="preserve">DSI FIRM LOAD</t>
  </si>
  <si>
    <t xml:space="preserve">DSI FIRM LOSSES</t>
  </si>
  <si>
    <t xml:space="preserve">SM &amp; NON GEN PUB PURCH 1/</t>
  </si>
  <si>
    <t xml:space="preserve">FIRM SYSTEM LOAD</t>
  </si>
  <si>
    <t xml:space="preserve">NOTE: 1. THE FOLLOWING CONTRACTS ARE SHOWN AS POWER SALES THROUGH THE STUDY HORIZON.</t>
  </si>
  <si>
    <t xml:space="preserve">A. BPA TO BURBANK: PS &amp; C/N/X C. BPA TO PASADENA: PS &amp; C/N/X</t>
  </si>
  <si>
    <t xml:space="preserve">B. BPA TO GLENDALE: PS &amp; C/N/X D. BPA TO SCE: PS &amp; C/N/X</t>
  </si>
  <si>
    <t xml:space="preserve">2. SCE TO BPA: OPTION ENERGY IS NOT INCLUDED IN THIS STUDY.</t>
  </si>
  <si>
    <t xml:space="preserve">3. BPA TO SCE: OPTION CAPACITY IS INCLUDED THROUGH OY 2004.</t>
  </si>
  <si>
    <t xml:space="preserve">4. THE FOLLOWING CONTRACTS ARE RESOURCE OPTIONS AND NOT INCLUDED THROUGH THE STUDY HORIZON.</t>
  </si>
  <si>
    <t xml:space="preserve">A. BURBANK TO BPA: SUPPLEMENTAL ENERGY C. PASADENA TO BPA: SUPPLEMENTAL ENERGY</t>
  </si>
  <si>
    <t xml:space="preserve">B. GLENDALE TO BPA: SUPPLEMENTAL ENERGY D. SCE TO BPA: SUPPLEMENTAL ENERGY</t>
  </si>
  <si>
    <t xml:space="preserve">2002- 3 OPERATING YEAR RUN DATE: 02/08/00</t>
  </si>
  <si>
    <t xml:space="preserve">2003- 4 OPERATING YEAR RUN DATE: 02/08/00</t>
  </si>
  <si>
    <t xml:space="preserve">2004- 5 OPERATING YEAR RUN DATE: 02/08/00</t>
  </si>
  <si>
    <t xml:space="preserve">2005- 6 OPERATING YEAR RUN DATE: 02/08/00</t>
  </si>
  <si>
    <t xml:space="preserve">2006- 7 OPERATING YEAR RUN DATE: 02/08/00</t>
  </si>
  <si>
    <t xml:space="preserve">PEAK IN MEGAWATTS</t>
  </si>
  <si>
    <t xml:space="preserve">Federal Table 2</t>
  </si>
  <si>
    <t xml:space="preserve">1. BPA’s small and nongenerating public agencies’ purchases are requirements these agencies place on</t>
  </si>
  <si>
    <t xml:space="preserve">BPA under their power sales contracts and BPA’s partnership program. BPA’s obligation is each</t>
  </si>
  <si>
    <t xml:space="preserve">agency’s net firm load requirement not served by its own dedicated resources. These contracts expire</t>
  </si>
  <si>
    <t xml:space="preserve">between June 30, 2001, and September 30, 2001.</t>
  </si>
  <si>
    <t xml:space="preserve">2. BPA’s exports include: BPA to Azusa, power exchange and capacity sale; BPA to Banning, power</t>
  </si>
  <si>
    <t xml:space="preserve">exchange and capacity sale; BPA to BART, power sale; BPA to Burbank, power sale and</t>
  </si>
  <si>
    <t xml:space="preserve">capacity/energy exchange; BPA to Colton, power exchange and capacity sale; BPA to Farmington,</t>
  </si>
  <si>
    <t xml:space="preserve">power sale (expires prior to rate period); BPA to Federal agencies, power sale; BPA to Glendale,</t>
  </si>
  <si>
    <t xml:space="preserve">power sale and capacity/energy exchange; BPA to M-S-R, power sale; BPA to other entities east of</t>
  </si>
  <si>
    <t xml:space="preserve">the continental divide, power sale; BPA to other entities in the Pacific Southwest, power sales; BPA</t>
  </si>
  <si>
    <t xml:space="preserve">to Palo Alto, capacity sale and seasonal energy (expires prior to rate period); BPA to Pasadena, power</t>
  </si>
  <si>
    <t xml:space="preserve">sale, capacity/energy exchange and seasonal energy exchange; BPA to Riverside, capacity/energy</t>
  </si>
  <si>
    <t xml:space="preserve">exchange, capacity sale and diversity exchange; BPA to SCE, power sale, capacity/energy exchange,</t>
  </si>
  <si>
    <t xml:space="preserve">environmental storage (expires prior to rate period), and option capacity; BPA to SCE Source, power</t>
  </si>
  <si>
    <t xml:space="preserve">sale (expires prior to rate period); BPA to BC Hydro for Canadian Entitlement; and BPA’s</t>
  </si>
  <si>
    <t xml:space="preserve">Northwest-Southwest Intertie losses.</t>
  </si>
  <si>
    <t xml:space="preserve">3. BPA’s contracts out include: BPA to AVC, power sale, supplemental and entitlement capacity,</t>
  </si>
  <si>
    <t xml:space="preserve">deferred power exchange (expires prior to rate period) and WNP-3 settlement; BPA to Bandon, power</t>
  </si>
  <si>
    <t xml:space="preserve">sale; BPA to Big Bend Electric Cooperative, summer seasonal product; BPA to Central Electric</t>
  </si>
  <si>
    <t xml:space="preserve">Cooperative, summer seasonal product; BPA to Chelan County PUD, supplemental and entitlement</t>
  </si>
  <si>
    <t xml:space="preserve">capacity sale; BPA to Clatskanie, power sale; BPA to the city of Ashland, power sale; BPA to the city</t>
  </si>
  <si>
    <t xml:space="preserve">of Idaho Falls, power sale; BPA to Colockum, supplemental and entitlement capacity sale; BPA to</t>
  </si>
  <si>
    <t xml:space="preserve">Columbia Basin Electric Cooperative, summer seasonal product; BPA to Columbia River PUD,</t>
  </si>
  <si>
    <t xml:space="preserve">power sale; BPA to Columbia Rural Electric Association, summer seasonal product; BPA to Cowlitz</t>
  </si>
  <si>
    <t xml:space="preserve">County PUD, supplemental and entitlement capacity and power sale; BPA to Douglas County PUD,</t>
  </si>
  <si>
    <t xml:space="preserve">supplemental and entitlement capacity and power sale; BPA to Eugene Water and Electric Board,</t>
  </si>
  <si>
    <t xml:space="preserve">supplemental and entitlement capacity and power sale; BPA to City of Forest Grove, supplemental</t>
  </si>
  <si>
    <t xml:space="preserve">and entitlement capacity and power sale; BPA to Grant County PUD, supplemental and entitlement</t>
  </si>
  <si>
    <t xml:space="preserve">capacity and power sale; BPA to Harney Electric Cooperative, summer seasonal product; BPA to</t>
  </si>
  <si>
    <t xml:space="preserve">Idaho Power Company for Harney and Wells, BPA to Inland Power and Light, summer seasonal</t>
  </si>
  <si>
    <t xml:space="preserve">product; BPA to Kittitas County PUD, supplemental and entitlement capacity sale; BPA to Lewis</t>
  </si>
  <si>
    <t xml:space="preserve">County PUD, power sale; BPA to Lower Valley, power sale; BPA to Mason County PUD #3, power</t>
  </si>
  <si>
    <t xml:space="preserve">sale; BPA to City of McMinnville, supplemental and entitlement capacity and power sale; BPA to</t>
  </si>
  <si>
    <t xml:space="preserve">Midstate Electric Cooperative, summer seasonal product; BPA to Milton-Freewater, power sale; BPA</t>
  </si>
  <si>
    <t xml:space="preserve">to Modern Electric Cooperative, power sale; BPA to Monmouth, power sale; BPA to Montana Power</t>
  </si>
  <si>
    <t xml:space="preserve">Company, capacity/energy exchange; BPA to Nespelem Valley Electric Cooperative, summer</t>
  </si>
  <si>
    <t xml:space="preserve">seasonal product; BPA to Northern Wasco Electric Cooperative, power sale; BPA to Okanogan,</t>
  </si>
  <si>
    <t xml:space="preserve">supplemental and entitlement capacity and summer seasonal product; BPA to other entities, power</t>
  </si>
  <si>
    <t xml:space="preserve">sales; BPA to small and nongenerating public agencies, power sales; BPA to PP&amp;L, capacity sale,</t>
  </si>
  <si>
    <t xml:space="preserve">supplemental and entitlement capacity sale, Southern Idaho exchange, and Centralia standby; BPA to</t>
  </si>
  <si>
    <t xml:space="preserve">PGE, capacity sale (expires prior to rate period), supplemental and entitlement capacity, and power</t>
  </si>
  <si>
    <t xml:space="preserve">sale (expires prior to rate period); BPA to PSE, Baker Head loss, power sale (expires prior to rate</t>
  </si>
  <si>
    <t xml:space="preserve">period), and WNP-3 settlement; BPA to Ravalli Electric Cooperative, power sale; BPA to Richland,</t>
  </si>
  <si>
    <t xml:space="preserve">Ormet power sale; BPA to Salem Electric Cooperative, green power sale; BPA to SCL, supplemental</t>
  </si>
  <si>
    <t xml:space="preserve">and entitlement capacity sale; BPA to Snohomish County PUD, power sale; BPA to Springfield</t>
  </si>
  <si>
    <t xml:space="preserve">Utility Board, power sale; BPA to Surprise Valley, summer seasonal product; BPA to TPU,</t>
  </si>
  <si>
    <t xml:space="preserve">supplemental and entitlement capacity and power sale; BPA to Tillamook, power sale; BPA to United</t>
  </si>
  <si>
    <t xml:space="preserve">Electric Cooperative, power sale; BPA to Umatilla Electric Cooperative, summer seasonal product;</t>
  </si>
  <si>
    <t xml:space="preserve">BPA to Vigilante Electric Cooperative, summer seasonal product; BPA to Wasco Electric</t>
  </si>
  <si>
    <t xml:space="preserve">Cooperative, summer seasonal product; and BPA to Western Oregon Cooperative, power sale.</t>
  </si>
  <si>
    <t xml:space="preserve">4. Columbia Storage Power Exchange (CSPE) is the sale of the Canadian share of downstream benefits</t>
  </si>
  <si>
    <t xml:space="preserve">under the Columbia River Treaty with Canada to a group of Northwest utilities, expiring April 1,</t>
  </si>
  <si>
    <t xml:space="preserve">5. BPA’s generating public agencies’ purchases are requirements that these agencies place on BPA</t>
  </si>
  <si>
    <t xml:space="preserve">under their 1981 power sales contracts and BPA’s partnership program. BPA’s obligation is each</t>
  </si>
  <si>
    <t xml:space="preserve">6. No investor-owned utility customers purchasing power under the 1981 power sales contract.</t>
  </si>
  <si>
    <t xml:space="preserve">7. Federal diversity is a percentage reduction applied to the Federal system non-coincidental peak utility</t>
  </si>
  <si>
    <t xml:space="preserve">requirements. This is due to the fact that all peaking electrical loads do not occur simultaneously</t>
  </si>
  <si>
    <t xml:space="preserve">throughout the region.</t>
  </si>
  <si>
    <t xml:space="preserve">8. Sustained peaking adjustment is a percentage reduction applied to the Federal hydro system to meet a</t>
  </si>
  <si>
    <t xml:space="preserve">capacity load of 50 hours per week. This adjustment also includes reductions for Federal hydro</t>
  </si>
  <si>
    <t xml:space="preserve">maintenance, spinning reserves, forced outage reserves, and summer flow augmentation on the Snake</t>
  </si>
  <si>
    <t xml:space="preserve">River and John Day hydro projects.</t>
  </si>
  <si>
    <t xml:space="preserve">9. Canadian Entitlement Return non-Federal to the Columbia River Storage Exchange (CSPE) reflects</t>
  </si>
  <si>
    <t xml:space="preserve">the public agencies’ and IOUs’ obligation of Canadian Entitlement allocation to the Northwest</t>
  </si>
  <si>
    <t xml:space="preserve">entities of the CSPE, which expires March 31, 2003.</t>
  </si>
  <si>
    <t xml:space="preserve">10. Canadian Entitlement Return non-Federal to Canada reflects the Federal system, public agencies’ and</t>
  </si>
  <si>
    <t xml:space="preserve">IOUs’ obligation of Canadian Entitlement allocation to Canada, which began April 1, 1998.</t>
  </si>
  <si>
    <t xml:space="preserve">11. Restoration adjustments for the losses and gains of the hydro system due to Canadian storage under</t>
  </si>
  <si>
    <t xml:space="preserve">the terms of the Pacific Northwest Coordination Agreement. It is an obligation to those utilities that</t>
  </si>
  <si>
    <t xml:space="preserve">gained generation from the addition of Canadian storage, and a resource gain to utilities that lost</t>
  </si>
  <si>
    <t xml:space="preserve">generation from Canadian storage.</t>
  </si>
  <si>
    <t xml:space="preserve">12. Federal renewable resources include: James River Wauna.</t>
  </si>
  <si>
    <t xml:space="preserve">13. BPA’s imports include: Azusa to BPA, power exchange and peak replacement; Banning to BPA,</t>
  </si>
  <si>
    <t xml:space="preserve">power exchange and peak replacement; BGP to BPA, supplemental energy (assumed to be zero);</t>
  </si>
  <si>
    <t xml:space="preserve">Burbank to BPA, exchange energy; Colton to BPA, power exchange and peak replacement; Glendale</t>
  </si>
  <si>
    <t xml:space="preserve">to BPA, exchange energy; other entities to BPA, power sale; Pasadena to BPA, exchange energy,</t>
  </si>
  <si>
    <t xml:space="preserve">peak replacement energy, and seasonal replacement energy; PP&amp;L (Wyoming Division) to BPA for</t>
  </si>
  <si>
    <t xml:space="preserve">Southern Idaho, power sale; Riverside to BPA, exchange energy, peak replacement energy, diversity</t>
  </si>
  <si>
    <t xml:space="preserve">exchange energy, and seasonal exchange energy; Sierra to BPA for Harney and Wells; SCE to BPA,</t>
  </si>
  <si>
    <t xml:space="preserve">exchange energy (assumed to be zero), supplemental energy (assumed to be zero), environmental</t>
  </si>
  <si>
    <t xml:space="preserve">storage (assumed to be zero; expires prior to rate period), option energy, and peak replacement; and</t>
  </si>
  <si>
    <t xml:space="preserve">PowerEx to BPA for ABC, peak replacement energy, and for Palo Alto, peak replacement energy</t>
  </si>
  <si>
    <t xml:space="preserve">(expires prior to rate period).</t>
  </si>
  <si>
    <t xml:space="preserve">14. Federal contracts in include: AVC to BPA, supplemental entitlement peak replacement and WNP-3</t>
  </si>
  <si>
    <t xml:space="preserve">settlement; Chelan County PUD to BPA, supplemental entitlement peak replacement; Colockum to</t>
  </si>
  <si>
    <t xml:space="preserve">BPA, supplemental entitlement peak replacement; Cowlitz County PUD to BPA, supplemental</t>
  </si>
  <si>
    <t xml:space="preserve">entitlement peak replacement; Douglas County PUD to BPA, supplemental entitlement peak</t>
  </si>
  <si>
    <t xml:space="preserve">replacement; Eugene Water and Electric Board to BPA, supplemental entitlement peak replacement;</t>
  </si>
  <si>
    <t xml:space="preserve">Grant County PUD to BPA, supplemental entitlement peak replacement; City of Forest Grove to</t>
  </si>
  <si>
    <t xml:space="preserve">BPA, supplemental entitlement peak replacement; Kittitas County PUD to BPA, supplemental</t>
  </si>
  <si>
    <t xml:space="preserve">entitlement peak replacement; MPC to BPA, exchange energy and peak replacement; Okanogan</t>
  </si>
  <si>
    <t xml:space="preserve">County PUD to BPA, supplemental entitlement peak replacement; other entities to BPA, power sale;</t>
  </si>
  <si>
    <t xml:space="preserve">PP&amp;L to BPA, peak replacement and supplemental entitlement peak replacement; PGE to BPA, peak</t>
  </si>
  <si>
    <t xml:space="preserve">replacement (expires prior to rate period) and supplemental entitlement peak replacement; PSE to</t>
  </si>
  <si>
    <t xml:space="preserve">BPA, supplemental entitlement peak replacement and WNP-3 settlement; SCL to BPA, supplemental</t>
  </si>
  <si>
    <t xml:space="preserve">entitlement peak replacement; and TPU to BPA, supplemental entitlement peak replacement.</t>
  </si>
  <si>
    <t xml:space="preserve">15. Federal large thermal includes the generation from WNP-2, operated by Energy Northwest.</t>
  </si>
  <si>
    <t xml:space="preserve">16. Non-utility generation (NUG) resources include generation provided to BPA by independent power</t>
  </si>
  <si>
    <t xml:space="preserve">producers and resources included under the Public Utility Regulatory Policies Act (PURPA).</t>
  </si>
  <si>
    <t xml:space="preserve">17. Resource acquisitions are resources BPA has identified and contracted for future purchase. When</t>
  </si>
  <si>
    <t xml:space="preserve">new Federal resource acquisitions are contracted for and/or on-line, they will be included in the loads</t>
  </si>
  <si>
    <t xml:space="preserve">and resources balance.</t>
  </si>
  <si>
    <t xml:space="preserve">18. Hydro, small thermal and miscellaneous resources, and combustion turbine reserve requirements are</t>
  </si>
  <si>
    <t xml:space="preserve">estimated at 5 percent of the Federal capacity of these resources.</t>
  </si>
  <si>
    <t xml:space="preserve">19. Large thermal reserve requirements are estimated at 15 percent of the WNP-2 nuclear project.</t>
  </si>
  <si>
    <t xml:space="preserve">20. Federal spinning reserve is the reserve generating capacity maintained to provide a regulating margin</t>
  </si>
  <si>
    <t xml:space="preserve">for the automatic generation and frequency control of power generation.</t>
  </si>
  <si>
    <t xml:space="preserve">21. Hydro maintenance is the sum of all Federal hydro project maintenance based on the mean of the</t>
  </si>
  <si>
    <t xml:space="preserve">1983-84 through 1988-89 schedules submitted to the Northwest Power Pool.</t>
  </si>
  <si>
    <t xml:space="preserve">Table 2-13</t>
  </si>
  <si>
    <t xml:space="preserve">Projected Product Sales</t>
  </si>
  <si>
    <t xml:space="preserve">(MWh)</t>
  </si>
  <si>
    <t xml:space="preserve">Full &amp; Partial Service</t>
  </si>
  <si>
    <t xml:space="preserve">Block</t>
  </si>
  <si>
    <t xml:space="preserve">Load</t>
  </si>
  <si>
    <t xml:space="preserve">HLH</t>
  </si>
  <si>
    <t xml:space="preserve">LLH</t>
  </si>
  <si>
    <t xml:space="preserve">Peak</t>
  </si>
  <si>
    <t xml:space="preserve">Variance</t>
  </si>
  <si>
    <t xml:space="preserve">MWh</t>
  </si>
  <si>
    <t xml:space="preserve">MW</t>
  </si>
  <si>
    <t xml:space="preserve">Total</t>
  </si>
  <si>
    <t xml:space="preserve">CONTRACTS BETWEEN UTILITIES</t>
  </si>
  <si>
    <t xml:space="preserve">FEDERAL CONTRACTS OUT</t>
  </si>
  <si>
    <t xml:space="preserve">BPA TO BANDON PS1</t>
  </si>
  <si>
    <t xml:space="preserve">BPA TO BANDON PS2</t>
  </si>
  <si>
    <t xml:space="preserve">BPA TO BIG BEND EC SSP</t>
  </si>
  <si>
    <t xml:space="preserve">BPA TO CENTRAL EC SSP</t>
  </si>
  <si>
    <t xml:space="preserve">BPA TO CLATSKANIE PS</t>
  </si>
  <si>
    <t xml:space="preserve">BPA TO CITY ASHLAND PS</t>
  </si>
  <si>
    <t xml:space="preserve">BPA TO CITY IDFL PS</t>
  </si>
  <si>
    <t xml:space="preserve">BPA TO COLUMBIA BASIN SSP</t>
  </si>
  <si>
    <t xml:space="preserve">BPA TO COL RIVER PUD PS1</t>
  </si>
  <si>
    <t xml:space="preserve">BPA TO COL RIVER PUD PS3</t>
  </si>
  <si>
    <t xml:space="preserve">BPA TO COLUMBIA REA SSP</t>
  </si>
  <si>
    <t xml:space="preserve">BPA TO COWLITZ PS1</t>
  </si>
  <si>
    <t xml:space="preserve">BPA TO COWLITZ PS2</t>
  </si>
  <si>
    <t xml:space="preserve">BPA TO COWLITZ PRESUB PS3</t>
  </si>
  <si>
    <t xml:space="preserve">BPA TO DOUGLAS PUD PS</t>
  </si>
  <si>
    <t xml:space="preserve">BPA TO EWEB PS1</t>
  </si>
  <si>
    <t xml:space="preserve">BPA TO EWEB PRESUB PS2</t>
  </si>
  <si>
    <t xml:space="preserve">BPA TO FOREST GROVE PS2</t>
  </si>
  <si>
    <t xml:space="preserve">BPA TO GRANT PS</t>
  </si>
  <si>
    <t xml:space="preserve">BPA TO HARNEY EC SSP</t>
  </si>
  <si>
    <t xml:space="preserve">BPA TO IPC HARNEY &amp; WELLS</t>
  </si>
  <si>
    <t xml:space="preserve">BPA TO INLAND P&amp;L SSP</t>
  </si>
  <si>
    <t xml:space="preserve">BPA TO LEWIS (CONS) PS</t>
  </si>
  <si>
    <t xml:space="preserve">BPA TO LOWER VALLEY PS1</t>
  </si>
  <si>
    <t xml:space="preserve">BPA TO MASON#3 (CONS) PS</t>
  </si>
  <si>
    <t xml:space="preserve">BPA TO MCMINNVILLE PS2</t>
  </si>
  <si>
    <t xml:space="preserve">BPA TO MIDSTATE EC SSP</t>
  </si>
  <si>
    <t xml:space="preserve">BPA TO MILTON-FREE PS</t>
  </si>
  <si>
    <t xml:space="preserve">BPA TO MODERN EC PS1</t>
  </si>
  <si>
    <t xml:space="preserve">BPA TO MONMOUTH PS</t>
  </si>
  <si>
    <t xml:space="preserve">BPA TO MPC C/N/X</t>
  </si>
  <si>
    <t xml:space="preserve">BPA TO NESPELEM VLY SSP</t>
  </si>
  <si>
    <t xml:space="preserve">BPA TO NWASCO PS2</t>
  </si>
  <si>
    <t xml:space="preserve">BPA TO OKANOGAN SSP</t>
  </si>
  <si>
    <t xml:space="preserve">BPA TO OTHER ENTITIES PS</t>
  </si>
  <si>
    <t xml:space="preserve">BPA TO SM NGP PRESUB PS</t>
  </si>
  <si>
    <t xml:space="preserve">BPA TO SM NGP SSP SSP</t>
  </si>
  <si>
    <t xml:space="preserve">BPA TO PP&amp;L CAP S</t>
  </si>
  <si>
    <t xml:space="preserve">BPA TO PP&amp;L S IDAHO</t>
  </si>
  <si>
    <t xml:space="preserve">BPA TO PP&amp;L CENT STDBY</t>
  </si>
  <si>
    <t xml:space="preserve">BPA TO PGE CAP S</t>
  </si>
  <si>
    <t xml:space="preserve">BPA TO PGE CANBY PS</t>
  </si>
  <si>
    <t xml:space="preserve">BPA TO PGE PS1</t>
  </si>
  <si>
    <t xml:space="preserve">BPA TO PGE PS2</t>
  </si>
  <si>
    <t xml:space="preserve">BPA TO PGE PS3</t>
  </si>
  <si>
    <t xml:space="preserve">BPA TO PGE PS4</t>
  </si>
  <si>
    <t xml:space="preserve">BPA TO PSE BAKER HD LOSS</t>
  </si>
  <si>
    <t xml:space="preserve">BPA TO PSE PS</t>
  </si>
  <si>
    <t xml:space="preserve">BPA TO PSE WP3</t>
  </si>
  <si>
    <t xml:space="preserve">BPA TO RAVALLI EC PS</t>
  </si>
  <si>
    <t xml:space="preserve">BPA TO RICHLAND ORMET PS</t>
  </si>
  <si>
    <t xml:space="preserve">BPA TO SALEM GREEN PS</t>
  </si>
  <si>
    <t xml:space="preserve">BPA TO SNOH (CONS) PS1</t>
  </si>
  <si>
    <t xml:space="preserve">BPA TO SNOH PS2</t>
  </si>
  <si>
    <t xml:space="preserve">BPA TO SUB PS1</t>
  </si>
  <si>
    <t xml:space="preserve">BPA TO SUB PRESUB PS2</t>
  </si>
  <si>
    <t xml:space="preserve">BPA TO SUB PRESUB PS3</t>
  </si>
  <si>
    <t xml:space="preserve">BPA TO SUB PRESUB PS4</t>
  </si>
  <si>
    <t xml:space="preserve">BPA TO SURPRISE VLY SSP</t>
  </si>
  <si>
    <t xml:space="preserve">BPA TO TPU PS</t>
  </si>
  <si>
    <t xml:space="preserve">BPA TO TILLAMOOK PS2</t>
  </si>
  <si>
    <t xml:space="preserve">BPA TO UNITED EC PS</t>
  </si>
  <si>
    <t xml:space="preserve">BPA TO UMATILLA EC SSP</t>
  </si>
  <si>
    <t xml:space="preserve">BPA TO VIGILANTE SSP</t>
  </si>
  <si>
    <t xml:space="preserve">BPA TO WASCO EC SSP</t>
  </si>
  <si>
    <t xml:space="preserve">BPA TO AVWP WP3</t>
  </si>
  <si>
    <t xml:space="preserve">BPA TO AVWP DEF PWR XCHG</t>
  </si>
  <si>
    <t xml:space="preserve">BPA TO AVWP PS</t>
  </si>
  <si>
    <t xml:space="preserve">BPA TO W. OREGON COOP PS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</si>
</sst>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,##0"/>
    <numFmt numFmtId="166" formatCode="0%"/>
    <numFmt numFmtId="167" formatCode="0"/>
    <numFmt numFmtId="168" formatCode="0.0%"/>
    <numFmt numFmtId="169" formatCode="_(\$* #,##0.00_);_(\$* \(#,##0.00\);_(\$* \-??_);_(@_)"/>
    <numFmt numFmtId="170" formatCode="_(\$* #,##0.0_);_(\$* \(#,##0.0\);_(\$* \-??_);_(@_)"/>
    <numFmt numFmtId="171" formatCode="_(* #,##0.00_);_(* \(#,##0.00\);_(* \-??_);_(@_)"/>
    <numFmt numFmtId="172" formatCode="_(* #,##0.0_);_(* \(#,##0.0\);_(* \-??_);_(@_)"/>
    <numFmt numFmtId="173" formatCode="[$-409]mmm\-yy"/>
    <numFmt numFmtId="174" formatCode="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</cols>
  <sheetData>
    <row r="5" customFormat="false" ht="12.75" hidden="false" customHeight="false" outlineLevel="0" collapsed="false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customFormat="false" ht="12.75" hidden="false" customHeight="false" outlineLevel="0" collapsed="false">
      <c r="A6" s="0" t="s">
        <v>6</v>
      </c>
      <c r="B6" s="2" t="n">
        <f aca="false">'2002-6e'!C12-13-B8-67</f>
        <v>2062.91666666667</v>
      </c>
      <c r="C6" s="2" t="n">
        <f aca="false">'2002-6e'!D12-13-C8-67</f>
        <v>2154.08333333333</v>
      </c>
      <c r="D6" s="2" t="n">
        <f aca="false">'2002-6e'!E12-13-D8-67</f>
        <v>2279.58333333333</v>
      </c>
      <c r="E6" s="2" t="n">
        <f aca="false">'2002-6e'!F12-13-E8-67</f>
        <v>2347</v>
      </c>
      <c r="F6" s="2" t="n">
        <f aca="false">'2002-6e'!G12-13-F8-67</f>
        <v>2535.41666666667</v>
      </c>
      <c r="G6" s="2" t="n">
        <f aca="false">AVERAGE(B6:F6)</f>
        <v>2275.8</v>
      </c>
      <c r="H6" s="2"/>
      <c r="I6" s="2"/>
    </row>
    <row r="7" customFormat="false" ht="12.75" hidden="false" customHeight="false" outlineLevel="0" collapsed="false">
      <c r="A7" s="0" t="s">
        <v>7</v>
      </c>
      <c r="B7" s="2" t="n">
        <f aca="false">SUM(Sheet27!B8:C19,Sheet27!E8:F19)/8760+2-B6-67</f>
        <v>1574.5600456621</v>
      </c>
      <c r="C7" s="2" t="n">
        <f aca="false">SUM(Sheet27!B20:C31,Sheet27!E20:F31)/8760+2-C6-67</f>
        <v>1535.89942922374</v>
      </c>
      <c r="D7" s="2" t="n">
        <f aca="false">SUM(Sheet27!B32:C43,Sheet27!E32:F43)/8784+2-D6-67</f>
        <v>1465.01491347905</v>
      </c>
      <c r="E7" s="2" t="n">
        <f aca="false">SUM(Sheet27!B44:C55,Sheet27!E44:F55)/8760+2-E6-67</f>
        <v>1456.30479452055</v>
      </c>
      <c r="F7" s="2" t="n">
        <f aca="false">SUM(Sheet27!B56:C67,Sheet27!E56:F67)/8760+2-F6-67</f>
        <v>1327.1196347032</v>
      </c>
      <c r="G7" s="2" t="n">
        <f aca="false">AVERAGE(B7:F7)</f>
        <v>1471.77976351773</v>
      </c>
      <c r="H7" s="2"/>
    </row>
    <row r="8" customFormat="false" ht="12.75" hidden="false" customHeight="false" outlineLevel="0" collapsed="false">
      <c r="A8" s="0" t="s">
        <v>8</v>
      </c>
      <c r="B8" s="2" t="n">
        <v>2000</v>
      </c>
      <c r="C8" s="2" t="n">
        <v>2000</v>
      </c>
      <c r="D8" s="2" t="n">
        <v>2000</v>
      </c>
      <c r="E8" s="2" t="n">
        <v>2000</v>
      </c>
      <c r="F8" s="2" t="n">
        <v>2000</v>
      </c>
      <c r="G8" s="2" t="n">
        <f aca="false">AVERAGE(B8:F8)</f>
        <v>2000</v>
      </c>
      <c r="H8" s="2"/>
    </row>
    <row r="9" customFormat="false" ht="12.75" hidden="false" customHeight="false" outlineLevel="0" collapsed="false">
      <c r="A9" s="0" t="s">
        <v>9</v>
      </c>
      <c r="B9" s="2" t="n">
        <f aca="false">'2002-6e'!C14</f>
        <v>1000</v>
      </c>
      <c r="C9" s="2" t="n">
        <f aca="false">'2002-6e'!D14</f>
        <v>1000</v>
      </c>
      <c r="D9" s="2" t="n">
        <f aca="false">'2002-6e'!E14</f>
        <v>1000</v>
      </c>
      <c r="E9" s="2" t="n">
        <f aca="false">'2002-6e'!F14</f>
        <v>1000</v>
      </c>
      <c r="F9" s="2" t="n">
        <f aca="false">'2002-6e'!G14</f>
        <v>1000</v>
      </c>
      <c r="G9" s="2" t="n">
        <f aca="false">AVERAGE(B9:F9)</f>
        <v>1000</v>
      </c>
    </row>
    <row r="10" customFormat="false" ht="12.75" hidden="false" customHeight="false" outlineLevel="0" collapsed="false">
      <c r="A10" s="0" t="s">
        <v>10</v>
      </c>
      <c r="B10" s="2" t="n">
        <f aca="false">'2002-6e'!C15</f>
        <v>990</v>
      </c>
      <c r="C10" s="2" t="n">
        <f aca="false">'2002-6e'!D15</f>
        <v>990</v>
      </c>
      <c r="D10" s="2" t="n">
        <f aca="false">'2002-6e'!E15</f>
        <v>990</v>
      </c>
      <c r="E10" s="2" t="n">
        <f aca="false">'2002-6e'!F15</f>
        <v>990</v>
      </c>
      <c r="F10" s="2" t="n">
        <f aca="false">'2002-6e'!G15</f>
        <v>990</v>
      </c>
      <c r="G10" s="2" t="n">
        <f aca="false">AVERAGE(B10:F10)</f>
        <v>990</v>
      </c>
    </row>
    <row r="11" customFormat="false" ht="12.75" hidden="false" customHeight="false" outlineLevel="0" collapsed="false">
      <c r="A11" s="0" t="s">
        <v>11</v>
      </c>
      <c r="B11" s="2" t="n">
        <v>46</v>
      </c>
      <c r="C11" s="2" t="n">
        <v>46</v>
      </c>
      <c r="D11" s="2" t="n">
        <v>46</v>
      </c>
      <c r="E11" s="2" t="n">
        <v>46</v>
      </c>
      <c r="F11" s="2" t="n">
        <v>46</v>
      </c>
      <c r="G11" s="2" t="n">
        <f aca="false">AVERAGE(B11:F11)</f>
        <v>46</v>
      </c>
    </row>
    <row r="12" customFormat="false" ht="12.75" hidden="false" customHeight="false" outlineLevel="0" collapsed="false">
      <c r="A12" s="0" t="s">
        <v>12</v>
      </c>
      <c r="B12" s="2" t="n">
        <v>450</v>
      </c>
      <c r="C12" s="2" t="n">
        <v>450</v>
      </c>
      <c r="D12" s="2" t="n">
        <v>450</v>
      </c>
      <c r="E12" s="2" t="n">
        <v>450</v>
      </c>
      <c r="F12" s="2" t="n">
        <v>450</v>
      </c>
      <c r="G12" s="2" t="n">
        <f aca="false">AVERAGE(B12:F12)</f>
        <v>450</v>
      </c>
      <c r="I12" s="2"/>
    </row>
    <row r="13" customFormat="false" ht="12.75" hidden="false" customHeight="false" outlineLevel="0" collapsed="false">
      <c r="B13" s="3" t="n">
        <f aca="false">SUM(B6:B12)</f>
        <v>8123.47671232877</v>
      </c>
      <c r="C13" s="3" t="n">
        <f aca="false">SUM(C6:C12)</f>
        <v>8175.98276255708</v>
      </c>
      <c r="D13" s="3" t="n">
        <f aca="false">SUM(D6:D12)</f>
        <v>8230.59824681239</v>
      </c>
      <c r="E13" s="3" t="n">
        <f aca="false">SUM(E6:E12)</f>
        <v>8289.30479452055</v>
      </c>
      <c r="F13" s="3" t="n">
        <f aca="false">SUM(F6:F12)</f>
        <v>8348.53630136986</v>
      </c>
      <c r="G13" s="3" t="n">
        <f aca="false">SUM(G6:G12)</f>
        <v>8233.57976351773</v>
      </c>
      <c r="H13" s="2" t="n">
        <f aca="false">G13-G8</f>
        <v>6233.57976351773</v>
      </c>
      <c r="I13" s="2"/>
      <c r="J13" s="2" t="n">
        <f aca="false">G6+G8+G9+G10+G12</f>
        <v>6715.8</v>
      </c>
    </row>
    <row r="15" customFormat="false" ht="12.75" hidden="false" customHeight="false" outlineLevel="0" collapsed="false">
      <c r="A15" s="0" t="s">
        <v>13</v>
      </c>
      <c r="B15" s="2" t="n">
        <f aca="false">'2002-6e'!C38</f>
        <v>1309</v>
      </c>
      <c r="C15" s="2" t="n">
        <f aca="false">'2002-6e'!D38</f>
        <v>1368</v>
      </c>
      <c r="D15" s="2" t="n">
        <f aca="false">'2002-6e'!E38</f>
        <v>1175</v>
      </c>
      <c r="E15" s="2" t="n">
        <f aca="false">'2002-6e'!F38</f>
        <v>1315</v>
      </c>
      <c r="F15" s="2" t="n">
        <f aca="false">'2002-6e'!G38</f>
        <v>1243</v>
      </c>
      <c r="G15" s="2" t="n">
        <f aca="false">AVERAGE(B15:F15)</f>
        <v>1282</v>
      </c>
    </row>
    <row r="16" customFormat="false" ht="12.75" hidden="false" customHeight="false" outlineLevel="0" collapsed="false">
      <c r="A16" s="0" t="s">
        <v>14</v>
      </c>
      <c r="B16" s="2" t="n">
        <f aca="false">(B7+B11)*1.0282</f>
        <v>1666.25983894977</v>
      </c>
      <c r="C16" s="2" t="n">
        <f aca="false">(C7+C11)*1.0282</f>
        <v>1626.50899312785</v>
      </c>
      <c r="D16" s="2" t="n">
        <f aca="false">(D7+D11)*1.0282</f>
        <v>1553.62553403916</v>
      </c>
      <c r="E16" s="2" t="n">
        <f aca="false">(E7+E11)*1.0282</f>
        <v>1544.66978972603</v>
      </c>
      <c r="F16" s="2" t="n">
        <f aca="false">(F7+F11)*1.0282</f>
        <v>1411.84160840183</v>
      </c>
      <c r="G16" s="2" t="n">
        <f aca="false">AVERAGE(B16:F16)</f>
        <v>1560.58115284893</v>
      </c>
    </row>
    <row r="17" customFormat="false" ht="12.75" hidden="false" customHeight="false" outlineLevel="0" collapsed="false">
      <c r="A17" s="0" t="s">
        <v>12</v>
      </c>
      <c r="B17" s="2" t="n">
        <f aca="false">B12*1.0282</f>
        <v>462.69</v>
      </c>
      <c r="C17" s="2" t="n">
        <f aca="false">C12*1.0282</f>
        <v>462.69</v>
      </c>
      <c r="D17" s="2" t="n">
        <f aca="false">D12*1.0282</f>
        <v>462.69</v>
      </c>
      <c r="E17" s="2" t="n">
        <f aca="false">E12*1.0282</f>
        <v>462.69</v>
      </c>
      <c r="F17" s="2" t="n">
        <f aca="false">F12*1.0282</f>
        <v>462.69</v>
      </c>
      <c r="G17" s="2" t="n">
        <f aca="false">AVERAGE(B17:F17)</f>
        <v>462.69</v>
      </c>
    </row>
    <row r="18" customFormat="false" ht="12.75" hidden="false" customHeight="false" outlineLevel="0" collapsed="false">
      <c r="B18" s="3" t="n">
        <f aca="false">SUM(B15:B17)</f>
        <v>3437.94983894977</v>
      </c>
      <c r="C18" s="3" t="n">
        <f aca="false">SUM(C15:C17)</f>
        <v>3457.19899312785</v>
      </c>
      <c r="D18" s="3" t="n">
        <f aca="false">SUM(D15:D17)</f>
        <v>3191.31553403916</v>
      </c>
      <c r="E18" s="3" t="n">
        <f aca="false">SUM(E15:E17)</f>
        <v>3322.35978972603</v>
      </c>
      <c r="F18" s="3" t="n">
        <f aca="false">SUM(F15:F17)</f>
        <v>3117.53160840183</v>
      </c>
      <c r="G18" s="3" t="n">
        <f aca="false">SUM(G15:G17)</f>
        <v>3305.27115284893</v>
      </c>
      <c r="H18" s="2" t="n">
        <f aca="false">(1-0.2829)*G18</f>
        <v>2370.20994370797</v>
      </c>
    </row>
    <row r="19" customFormat="false" ht="12.75" hidden="false" customHeight="false" outlineLevel="0" collapsed="false">
      <c r="B19" s="4"/>
      <c r="C19" s="4"/>
      <c r="D19" s="4"/>
      <c r="E19" s="4"/>
      <c r="F19" s="4"/>
      <c r="G19" s="4"/>
      <c r="H19" s="2"/>
      <c r="I19" s="2" t="n">
        <f aca="false">G13-G26</f>
        <v>5976.64194400214</v>
      </c>
      <c r="J19" s="2" t="n">
        <f aca="false">(1-0.2829)*I19</f>
        <v>4285.84993804393</v>
      </c>
    </row>
    <row r="20" customFormat="false" ht="12.75" hidden="false" customHeight="false" outlineLevel="0" collapsed="false">
      <c r="A20" s="0" t="s">
        <v>15</v>
      </c>
      <c r="B20" s="4"/>
      <c r="C20" s="4"/>
      <c r="D20" s="4"/>
      <c r="E20" s="4"/>
      <c r="F20" s="4"/>
      <c r="G20" s="5" t="n">
        <f aca="false">G18/(G13-G9)</f>
        <v>0.456934361810584</v>
      </c>
      <c r="H20" s="2"/>
    </row>
    <row r="21" customFormat="false" ht="12.75" hidden="false" customHeight="false" outlineLevel="0" collapsed="false">
      <c r="A21" s="0" t="s">
        <v>16</v>
      </c>
      <c r="B21" s="4"/>
      <c r="C21" s="4"/>
      <c r="D21" s="4"/>
      <c r="E21" s="4"/>
      <c r="F21" s="4"/>
      <c r="G21" s="5" t="n">
        <f aca="false">G18/G13</f>
        <v>0.401437922238186</v>
      </c>
      <c r="H21" s="2"/>
      <c r="J21" s="0" t="s">
        <v>17</v>
      </c>
    </row>
    <row r="22" customFormat="false" ht="12.75" hidden="false" customHeight="false" outlineLevel="0" collapsed="false">
      <c r="H22" s="2"/>
      <c r="J22" s="0" t="s">
        <v>18</v>
      </c>
      <c r="K22" s="0" t="n">
        <v>19.26</v>
      </c>
    </row>
    <row r="23" customFormat="false" ht="12.75" hidden="false" customHeight="false" outlineLevel="0" collapsed="false">
      <c r="H23" s="2" t="n">
        <f aca="false">G24+G25</f>
        <v>1048.33333333333</v>
      </c>
      <c r="I23" s="2" t="n">
        <f aca="false">G15-H23</f>
        <v>233.666666666667</v>
      </c>
      <c r="K23" s="0" t="n">
        <f aca="false">I23*8.76*(28.1-K22)</f>
        <v>18094.7728</v>
      </c>
    </row>
    <row r="24" customFormat="false" ht="12.75" hidden="false" customHeight="false" outlineLevel="0" collapsed="false">
      <c r="A24" s="0" t="s">
        <v>19</v>
      </c>
      <c r="B24" s="6" t="n">
        <v>820.833333333333</v>
      </c>
      <c r="C24" s="6" t="n">
        <v>845.833333333333</v>
      </c>
      <c r="D24" s="6" t="n">
        <v>770.833333333333</v>
      </c>
      <c r="E24" s="6" t="n">
        <v>866.333333333333</v>
      </c>
      <c r="F24" s="6" t="n">
        <v>662.833333333333</v>
      </c>
      <c r="G24" s="2" t="n">
        <f aca="false">AVERAGE(B24:F24)</f>
        <v>793.333333333333</v>
      </c>
      <c r="H24" s="2"/>
      <c r="I24" s="0" t="n">
        <f aca="false">G24*8.76*28.1</f>
        <v>195283.76</v>
      </c>
    </row>
    <row r="25" customFormat="false" ht="12.75" hidden="false" customHeight="false" outlineLevel="0" collapsed="false">
      <c r="A25" s="0" t="s">
        <v>20</v>
      </c>
      <c r="B25" s="6" t="n">
        <f aca="false">255*(B24/$G$24)</f>
        <v>263.839285714286</v>
      </c>
      <c r="C25" s="6" t="n">
        <f aca="false">255*(C24/$G$24)</f>
        <v>271.875</v>
      </c>
      <c r="D25" s="6" t="n">
        <f aca="false">255*(D24/$G$24)</f>
        <v>247.767857142857</v>
      </c>
      <c r="E25" s="6" t="n">
        <f aca="false">255*(E24/$G$24)</f>
        <v>278.464285714286</v>
      </c>
      <c r="F25" s="6" t="n">
        <f aca="false">255*(F24/$G$24)</f>
        <v>213.053571428571</v>
      </c>
      <c r="G25" s="2" t="n">
        <f aca="false">AVERAGE(B25:F25)</f>
        <v>255</v>
      </c>
      <c r="H25" s="2" t="n">
        <f aca="false">(1-0.2829)*G25</f>
        <v>182.8605</v>
      </c>
      <c r="I25" s="0" t="n">
        <f aca="false">H23*8.76*30.55</f>
        <v>280552.87</v>
      </c>
    </row>
    <row r="26" customFormat="false" ht="12.75" hidden="false" customHeight="false" outlineLevel="0" collapsed="false">
      <c r="A26" s="0" t="s">
        <v>21</v>
      </c>
      <c r="B26" s="2" t="n">
        <f aca="false">B18-B24-B25</f>
        <v>2353.27721990215</v>
      </c>
      <c r="C26" s="2" t="n">
        <f aca="false">C18-C24-C25</f>
        <v>2339.49065979452</v>
      </c>
      <c r="D26" s="2" t="n">
        <f aca="false">D18-D24-D25</f>
        <v>2172.71434356297</v>
      </c>
      <c r="E26" s="2" t="n">
        <f aca="false">E18-E24-E25</f>
        <v>2177.56217067841</v>
      </c>
      <c r="F26" s="2" t="n">
        <f aca="false">F18-F24-F25</f>
        <v>2241.64470363992</v>
      </c>
      <c r="G26" s="2" t="n">
        <f aca="false">AVERAGE(B26:F26)</f>
        <v>2256.93781951559</v>
      </c>
      <c r="H26" s="2" t="n">
        <f aca="false">H18-H25</f>
        <v>2187.34944370797</v>
      </c>
      <c r="I26" s="0" t="n">
        <f aca="false">I25-I24</f>
        <v>85269.11</v>
      </c>
      <c r="J26" s="0" t="n">
        <f aca="false">G25*8.76*(I27-28.1)</f>
        <v>22499.33</v>
      </c>
      <c r="K26" s="0" t="n">
        <f aca="false">J26-K23</f>
        <v>4404.55720000006</v>
      </c>
    </row>
    <row r="27" customFormat="false" ht="12.75" hidden="false" customHeight="false" outlineLevel="0" collapsed="false">
      <c r="B27" s="7" t="n">
        <f aca="false">1-(B26/B13)</f>
        <v>0.710311569388677</v>
      </c>
      <c r="C27" s="7" t="n">
        <f aca="false">1-(C26/C13)</f>
        <v>0.71385817121478</v>
      </c>
      <c r="D27" s="7" t="n">
        <f aca="false">1-(D26/D13)</f>
        <v>0.736019876270302</v>
      </c>
      <c r="E27" s="7" t="n">
        <f aca="false">1-(E26/E13)</f>
        <v>0.737304608208177</v>
      </c>
      <c r="F27" s="7" t="n">
        <f aca="false">1-(F26/F13)</f>
        <v>0.731492488896275</v>
      </c>
      <c r="G27" s="7" t="n">
        <f aca="false">1-(G26/G13)</f>
        <v>0.725886202072653</v>
      </c>
      <c r="H27" s="7"/>
      <c r="I27" s="0" t="n">
        <f aca="false">I26/(G25*8.76)</f>
        <v>38.1722222222222</v>
      </c>
    </row>
    <row r="28" customFormat="false" ht="12.75" hidden="false" customHeight="false" outlineLevel="0" collapsed="false">
      <c r="A28" s="0" t="s">
        <v>15</v>
      </c>
      <c r="G28" s="5" t="n">
        <f aca="false">G26/(G13-G9)</f>
        <v>0.312008423671274</v>
      </c>
    </row>
    <row r="29" customFormat="false" ht="12.75" hidden="false" customHeight="false" outlineLevel="0" collapsed="false">
      <c r="A29" s="0" t="s">
        <v>16</v>
      </c>
      <c r="G29" s="7" t="n">
        <f aca="false">G26/G13</f>
        <v>0.274113797927347</v>
      </c>
      <c r="H29" s="7" t="n">
        <f aca="false">H26/H13</f>
        <v>0.350897802978237</v>
      </c>
    </row>
    <row r="32" customFormat="false" ht="12.75" hidden="false" customHeight="false" outlineLevel="0" collapsed="false">
      <c r="A32" s="0" t="s">
        <v>22</v>
      </c>
      <c r="B32" s="8" t="n">
        <v>322.218</v>
      </c>
      <c r="C32" s="8" t="n">
        <v>336.766</v>
      </c>
      <c r="D32" s="8" t="n">
        <v>289.159</v>
      </c>
      <c r="E32" s="8" t="n">
        <v>323.744</v>
      </c>
      <c r="F32" s="8" t="n">
        <v>306.07</v>
      </c>
      <c r="G32" s="8" t="n">
        <f aca="false">AVERAGE(B32:F32)</f>
        <v>315.5914</v>
      </c>
    </row>
    <row r="33" customFormat="false" ht="12.75" hidden="false" customHeight="false" outlineLevel="0" collapsed="false">
      <c r="A33" s="0" t="s">
        <v>23</v>
      </c>
      <c r="B33" s="9" t="n">
        <f aca="false">B32/(B15*0.00876)</f>
        <v>28.0999822095712</v>
      </c>
      <c r="C33" s="9" t="n">
        <f aca="false">C32/(C15*0.00876)</f>
        <v>28.1020521242223</v>
      </c>
      <c r="D33" s="9" t="n">
        <f aca="false">D32/(D15*0.00876)</f>
        <v>28.0927815019916</v>
      </c>
      <c r="E33" s="9" t="n">
        <f aca="false">E32/(E15*0.00876)</f>
        <v>28.104241540358</v>
      </c>
      <c r="F33" s="9" t="n">
        <f aca="false">F32/(F15*0.00876)</f>
        <v>28.109008621798</v>
      </c>
    </row>
    <row r="34" customFormat="false" ht="12.75" hidden="false" customHeight="false" outlineLevel="0" collapsed="false">
      <c r="A34" s="0" t="s">
        <v>24</v>
      </c>
      <c r="B34" s="8" t="n">
        <v>242.9</v>
      </c>
      <c r="C34" s="8" t="n">
        <v>242.9</v>
      </c>
      <c r="D34" s="8" t="n">
        <v>242.9</v>
      </c>
      <c r="E34" s="8" t="n">
        <v>242.9</v>
      </c>
      <c r="F34" s="8" t="n">
        <v>242.9</v>
      </c>
      <c r="G34" s="8" t="n">
        <f aca="false">AVERAGE(B34:F34)</f>
        <v>242.9</v>
      </c>
    </row>
    <row r="35" customFormat="false" ht="12.75" hidden="false" customHeight="false" outlineLevel="0" collapsed="false">
      <c r="A35" s="0" t="s">
        <v>23</v>
      </c>
      <c r="B35" s="9" t="n">
        <f aca="false">B34/(B25*0.00876)</f>
        <v>105.09545774131</v>
      </c>
      <c r="C35" s="9" t="n">
        <f aca="false">C34/(C25*0.00876)</f>
        <v>101.989188054375</v>
      </c>
      <c r="D35" s="9" t="n">
        <f aca="false">D34/(D25*0.00876)</f>
        <v>111.912460405611</v>
      </c>
      <c r="E35" s="9" t="n">
        <f aca="false">E34/(E25*0.00876)</f>
        <v>99.5758232735574</v>
      </c>
      <c r="F35" s="9" t="n">
        <f aca="false">F34/(F25*0.00876)</f>
        <v>130.147128331896</v>
      </c>
      <c r="G35" s="9"/>
    </row>
    <row r="36" customFormat="false" ht="12.75" hidden="false" customHeight="false" outlineLevel="0" collapsed="false">
      <c r="A36" s="0" t="s">
        <v>25</v>
      </c>
      <c r="B36" s="9" t="n">
        <v>90</v>
      </c>
      <c r="C36" s="9" t="n">
        <v>80</v>
      </c>
      <c r="D36" s="9" t="n">
        <v>70</v>
      </c>
      <c r="E36" s="9" t="n">
        <v>60</v>
      </c>
      <c r="F36" s="9" t="n">
        <v>50</v>
      </c>
    </row>
    <row r="37" customFormat="false" ht="12.75" hidden="false" customHeight="false" outlineLevel="0" collapsed="false">
      <c r="A37" s="0" t="s">
        <v>26</v>
      </c>
      <c r="B37" s="2" t="n">
        <f aca="false">(B32-B34)/(B36*0.00876)</f>
        <v>100.60629122273</v>
      </c>
      <c r="C37" s="2" t="n">
        <f aca="false">(C32-C34)/(C36*0.00876)</f>
        <v>133.941210045662</v>
      </c>
      <c r="D37" s="2" t="n">
        <f aca="false">(D32-D34)/(D36*0.00876)</f>
        <v>75.4386823222439</v>
      </c>
      <c r="E37" s="2" t="n">
        <f aca="false">(E32-E34)/(E36*0.00876)</f>
        <v>153.812785388128</v>
      </c>
      <c r="F37" s="2" t="n">
        <f aca="false">(F32-F34)/(F36*0.00876)</f>
        <v>144.223744292237</v>
      </c>
      <c r="G37" s="2" t="n">
        <f aca="false">AVERAGE(B37:F37)</f>
        <v>121.6045426542</v>
      </c>
    </row>
    <row r="38" customFormat="false" ht="12.75" hidden="false" customHeight="false" outlineLevel="0" collapsed="false">
      <c r="B38" s="9"/>
      <c r="C38" s="9"/>
      <c r="D38" s="9"/>
      <c r="E38" s="9"/>
      <c r="F38" s="9"/>
    </row>
    <row r="39" customFormat="false" ht="12.75" hidden="false" customHeight="false" outlineLevel="0" collapsed="false">
      <c r="A39" s="0" t="s">
        <v>27</v>
      </c>
      <c r="B39" s="2" t="n">
        <f aca="false">B18-B37-B25</f>
        <v>3073.50426201276</v>
      </c>
      <c r="C39" s="2" t="n">
        <f aca="false">C18-C37-C25</f>
        <v>3051.38278308219</v>
      </c>
      <c r="D39" s="2" t="n">
        <f aca="false">D18-D37-D25</f>
        <v>2868.10899457406</v>
      </c>
      <c r="E39" s="2" t="n">
        <f aca="false">E18-E37-E25</f>
        <v>2890.08271862361</v>
      </c>
      <c r="F39" s="2" t="n">
        <f aca="false">F18-F37-F25</f>
        <v>2760.25429268102</v>
      </c>
      <c r="G39" s="2" t="n">
        <f aca="false">AVERAGE(B39:F39)</f>
        <v>2928.66661019473</v>
      </c>
    </row>
    <row r="41" customFormat="false" ht="12.75" hidden="false" customHeight="false" outlineLevel="0" collapsed="false">
      <c r="A41" s="0" t="s">
        <v>15</v>
      </c>
      <c r="G41" s="5" t="n">
        <f aca="false">G39/(G13-G9)</f>
        <v>0.404870991395621</v>
      </c>
    </row>
    <row r="42" customFormat="false" ht="12.75" hidden="false" customHeight="false" outlineLevel="0" collapsed="false">
      <c r="A42" s="0" t="s">
        <v>16</v>
      </c>
      <c r="G42" s="7" t="n">
        <f aca="false">G39/G13</f>
        <v>0.355697848847156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123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1330</v>
      </c>
      <c r="D19" s="0" t="n">
        <v>1330</v>
      </c>
      <c r="E19" s="0" t="n">
        <v>1345</v>
      </c>
      <c r="F19" s="0" t="n">
        <v>1205</v>
      </c>
      <c r="G19" s="0" t="n">
        <v>1176</v>
      </c>
      <c r="H19" s="0" t="n">
        <v>1198</v>
      </c>
      <c r="I19" s="0" t="n">
        <v>978</v>
      </c>
      <c r="J19" s="0" t="n">
        <v>979</v>
      </c>
      <c r="K19" s="0" t="n">
        <v>908</v>
      </c>
      <c r="L19" s="0" t="n">
        <v>893</v>
      </c>
      <c r="M19" s="0" t="n">
        <v>890</v>
      </c>
      <c r="N19" s="0" t="n">
        <v>978</v>
      </c>
      <c r="O19" s="0" t="n">
        <v>1114</v>
      </c>
      <c r="P19" s="0" t="n">
        <v>1118</v>
      </c>
      <c r="Q19" s="0" t="n">
        <v>1102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1204</v>
      </c>
      <c r="D20" s="0" t="n">
        <v>1204</v>
      </c>
      <c r="E20" s="0" t="n">
        <v>1084</v>
      </c>
      <c r="F20" s="0" t="n">
        <v>575</v>
      </c>
      <c r="G20" s="0" t="n">
        <v>852</v>
      </c>
      <c r="H20" s="0" t="n">
        <v>921</v>
      </c>
      <c r="I20" s="0" t="n">
        <v>902</v>
      </c>
      <c r="J20" s="0" t="n">
        <v>862</v>
      </c>
      <c r="K20" s="0" t="n">
        <v>705</v>
      </c>
      <c r="L20" s="0" t="n">
        <v>698</v>
      </c>
      <c r="M20" s="0" t="n">
        <v>697</v>
      </c>
      <c r="N20" s="0" t="n">
        <v>500</v>
      </c>
      <c r="O20" s="0" t="n">
        <v>526</v>
      </c>
      <c r="P20" s="0" t="n">
        <v>555</v>
      </c>
      <c r="Q20" s="0" t="n">
        <v>782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3588</v>
      </c>
      <c r="D24" s="0" t="n">
        <v>3588</v>
      </c>
      <c r="E24" s="0" t="n">
        <v>4564</v>
      </c>
      <c r="F24" s="0" t="n">
        <v>4754</v>
      </c>
      <c r="G24" s="0" t="n">
        <v>5408</v>
      </c>
      <c r="H24" s="0" t="n">
        <v>6525</v>
      </c>
      <c r="I24" s="0" t="n">
        <v>7431</v>
      </c>
      <c r="J24" s="0" t="n">
        <v>7577</v>
      </c>
      <c r="K24" s="0" t="n">
        <v>6378</v>
      </c>
      <c r="L24" s="0" t="n">
        <v>5904</v>
      </c>
      <c r="M24" s="0" t="n">
        <v>5904</v>
      </c>
      <c r="N24" s="0" t="n">
        <v>4390</v>
      </c>
      <c r="O24" s="0" t="n">
        <v>3873</v>
      </c>
      <c r="P24" s="0" t="n">
        <v>3737</v>
      </c>
      <c r="Q24" s="0" t="n">
        <v>5344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161</v>
      </c>
      <c r="D25" s="0" t="n">
        <v>161</v>
      </c>
      <c r="E25" s="0" t="n">
        <v>109</v>
      </c>
      <c r="F25" s="0" t="n">
        <v>42</v>
      </c>
      <c r="G25" s="0" t="n">
        <v>2</v>
      </c>
      <c r="H25" s="0" t="n">
        <v>2</v>
      </c>
      <c r="I25" s="0" t="n">
        <v>2</v>
      </c>
      <c r="J25" s="0" t="n">
        <v>2</v>
      </c>
      <c r="K25" s="0" t="n">
        <v>4</v>
      </c>
      <c r="L25" s="0" t="n">
        <v>49</v>
      </c>
      <c r="M25" s="0" t="n">
        <v>49</v>
      </c>
      <c r="N25" s="0" t="n">
        <v>117</v>
      </c>
      <c r="O25" s="0" t="n">
        <v>151</v>
      </c>
      <c r="P25" s="0" t="n">
        <v>168</v>
      </c>
      <c r="Q25" s="0" t="n">
        <v>60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2200</v>
      </c>
      <c r="G26" s="0" t="n">
        <v>2200</v>
      </c>
      <c r="H26" s="0" t="n">
        <v>2200</v>
      </c>
      <c r="I26" s="0" t="n">
        <v>2200</v>
      </c>
      <c r="J26" s="0" t="n">
        <v>2200</v>
      </c>
      <c r="K26" s="0" t="n">
        <v>2200</v>
      </c>
      <c r="L26" s="0" t="n">
        <v>2200</v>
      </c>
      <c r="M26" s="0" t="n">
        <v>2200</v>
      </c>
      <c r="N26" s="0" t="n">
        <v>2200</v>
      </c>
      <c r="O26" s="0" t="n">
        <v>2200</v>
      </c>
      <c r="P26" s="0" t="n">
        <v>2200</v>
      </c>
      <c r="Q26" s="0" t="n">
        <v>2000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  <c r="Q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8273</v>
      </c>
      <c r="D29" s="0" t="n">
        <v>8273</v>
      </c>
      <c r="E29" s="0" t="n">
        <v>9092</v>
      </c>
      <c r="F29" s="0" t="n">
        <v>9766</v>
      </c>
      <c r="G29" s="0" t="n">
        <v>10628</v>
      </c>
      <c r="H29" s="0" t="n">
        <v>11836</v>
      </c>
      <c r="I29" s="0" t="n">
        <v>12503</v>
      </c>
      <c r="J29" s="0" t="n">
        <v>12610</v>
      </c>
      <c r="K29" s="0" t="n">
        <v>11185</v>
      </c>
      <c r="L29" s="0" t="n">
        <v>10734</v>
      </c>
      <c r="M29" s="0" t="n">
        <v>10730</v>
      </c>
      <c r="N29" s="0" t="n">
        <v>9175</v>
      </c>
      <c r="O29" s="0" t="n">
        <v>8854</v>
      </c>
      <c r="P29" s="0" t="n">
        <v>8768</v>
      </c>
      <c r="Q29" s="0" t="n">
        <v>10285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6817</v>
      </c>
      <c r="D32" s="0" t="n">
        <v>6071</v>
      </c>
      <c r="E32" s="0" t="n">
        <v>5802</v>
      </c>
      <c r="F32" s="0" t="n">
        <v>6142</v>
      </c>
      <c r="G32" s="0" t="n">
        <v>5986</v>
      </c>
      <c r="H32" s="0" t="n">
        <v>7193</v>
      </c>
      <c r="I32" s="0" t="n">
        <v>5905</v>
      </c>
      <c r="J32" s="0" t="n">
        <v>6328</v>
      </c>
      <c r="K32" s="0" t="n">
        <v>5147</v>
      </c>
      <c r="L32" s="0" t="n">
        <v>5278</v>
      </c>
      <c r="M32" s="0" t="n">
        <v>5000</v>
      </c>
      <c r="N32" s="0" t="n">
        <v>7732</v>
      </c>
      <c r="O32" s="0" t="n">
        <v>6322</v>
      </c>
      <c r="P32" s="0" t="n">
        <v>7071</v>
      </c>
      <c r="Q32" s="0" t="n">
        <v>6268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431</v>
      </c>
      <c r="D33" s="0" t="n">
        <v>429</v>
      </c>
      <c r="E33" s="0" t="n">
        <v>366</v>
      </c>
      <c r="F33" s="0" t="n">
        <v>384</v>
      </c>
      <c r="G33" s="0" t="n">
        <v>304</v>
      </c>
      <c r="H33" s="0" t="n">
        <v>236</v>
      </c>
      <c r="I33" s="0" t="n">
        <v>175</v>
      </c>
      <c r="J33" s="0" t="n">
        <v>195</v>
      </c>
      <c r="K33" s="0" t="n">
        <v>273</v>
      </c>
      <c r="L33" s="0" t="n">
        <v>433</v>
      </c>
      <c r="M33" s="0" t="n">
        <v>512</v>
      </c>
      <c r="N33" s="0" t="n">
        <v>707</v>
      </c>
      <c r="O33" s="0" t="n">
        <v>741</v>
      </c>
      <c r="P33" s="0" t="n">
        <v>445</v>
      </c>
      <c r="Q33" s="0" t="n">
        <v>394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144</v>
      </c>
      <c r="D36" s="0" t="n">
        <v>144</v>
      </c>
      <c r="E36" s="0" t="n">
        <v>144</v>
      </c>
      <c r="F36" s="0" t="n">
        <v>144</v>
      </c>
      <c r="G36" s="0" t="n">
        <v>144</v>
      </c>
      <c r="H36" s="0" t="n">
        <v>144</v>
      </c>
      <c r="I36" s="0" t="n">
        <v>144</v>
      </c>
      <c r="J36" s="0" t="n">
        <v>144</v>
      </c>
      <c r="K36" s="0" t="n">
        <v>144</v>
      </c>
      <c r="L36" s="0" t="n">
        <v>144</v>
      </c>
      <c r="M36" s="0" t="n">
        <v>144</v>
      </c>
      <c r="N36" s="0" t="n">
        <v>144</v>
      </c>
      <c r="O36" s="0" t="n">
        <v>144</v>
      </c>
      <c r="P36" s="0" t="n">
        <v>144</v>
      </c>
      <c r="Q36" s="0" t="n">
        <v>144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-26</v>
      </c>
      <c r="D37" s="0" t="n">
        <v>-26</v>
      </c>
      <c r="E37" s="0" t="n">
        <v>-26</v>
      </c>
      <c r="F37" s="0" t="n">
        <v>-26</v>
      </c>
      <c r="G37" s="0" t="n">
        <v>-26</v>
      </c>
      <c r="H37" s="0" t="n">
        <v>-26</v>
      </c>
      <c r="I37" s="0" t="n">
        <v>-26</v>
      </c>
      <c r="J37" s="0" t="n">
        <v>-26</v>
      </c>
      <c r="K37" s="0" t="n">
        <v>-26</v>
      </c>
      <c r="L37" s="0" t="n">
        <v>-26</v>
      </c>
      <c r="M37" s="0" t="n">
        <v>-26</v>
      </c>
      <c r="N37" s="0" t="n">
        <v>-26</v>
      </c>
      <c r="O37" s="0" t="n">
        <v>-26</v>
      </c>
      <c r="P37" s="0" t="n">
        <v>-26</v>
      </c>
      <c r="Q37" s="0" t="n">
        <v>-26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7366</v>
      </c>
      <c r="D38" s="0" t="n">
        <v>6618</v>
      </c>
      <c r="E38" s="0" t="n">
        <v>6286</v>
      </c>
      <c r="F38" s="0" t="n">
        <v>6644</v>
      </c>
      <c r="G38" s="0" t="n">
        <v>6408</v>
      </c>
      <c r="H38" s="0" t="n">
        <v>7547</v>
      </c>
      <c r="I38" s="0" t="n">
        <v>6198</v>
      </c>
      <c r="J38" s="0" t="n">
        <v>6641</v>
      </c>
      <c r="K38" s="0" t="n">
        <v>5538</v>
      </c>
      <c r="L38" s="0" t="n">
        <v>5829</v>
      </c>
      <c r="M38" s="0" t="n">
        <v>5630</v>
      </c>
      <c r="N38" s="0" t="n">
        <v>8557</v>
      </c>
      <c r="O38" s="0" t="n">
        <v>7181</v>
      </c>
      <c r="P38" s="0" t="n">
        <v>7634</v>
      </c>
      <c r="Q38" s="0" t="n">
        <v>6780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  <c r="Q43" s="0" t="n">
        <v>29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110</v>
      </c>
      <c r="D45" s="0" t="n">
        <v>110</v>
      </c>
      <c r="E45" s="0" t="n">
        <v>143</v>
      </c>
      <c r="F45" s="0" t="n">
        <v>180</v>
      </c>
      <c r="G45" s="0" t="n">
        <v>248</v>
      </c>
      <c r="H45" s="0" t="n">
        <v>303</v>
      </c>
      <c r="I45" s="0" t="n">
        <v>277</v>
      </c>
      <c r="J45" s="0" t="n">
        <v>233</v>
      </c>
      <c r="K45" s="0" t="n">
        <v>203</v>
      </c>
      <c r="L45" s="0" t="n">
        <v>204</v>
      </c>
      <c r="M45" s="0" t="n">
        <v>173</v>
      </c>
      <c r="N45" s="0" t="n">
        <v>82</v>
      </c>
      <c r="O45" s="0" t="n">
        <v>100</v>
      </c>
      <c r="P45" s="0" t="n">
        <v>131</v>
      </c>
      <c r="Q45" s="0" t="n">
        <v>183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275</v>
      </c>
      <c r="D46" s="0" t="n">
        <v>275</v>
      </c>
      <c r="E46" s="0" t="n">
        <v>387</v>
      </c>
      <c r="F46" s="0" t="n">
        <v>387</v>
      </c>
      <c r="G46" s="0" t="n">
        <v>387</v>
      </c>
      <c r="H46" s="0" t="n">
        <v>387</v>
      </c>
      <c r="I46" s="0" t="n">
        <v>387</v>
      </c>
      <c r="J46" s="0" t="n">
        <v>387</v>
      </c>
      <c r="K46" s="0" t="n">
        <v>387</v>
      </c>
      <c r="L46" s="0" t="n">
        <v>387</v>
      </c>
      <c r="M46" s="0" t="n">
        <v>387</v>
      </c>
      <c r="N46" s="0" t="n">
        <v>275</v>
      </c>
      <c r="O46" s="0" t="n">
        <v>387</v>
      </c>
      <c r="P46" s="0" t="n">
        <v>275</v>
      </c>
      <c r="Q46" s="0" t="n">
        <v>359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1000</v>
      </c>
      <c r="D47" s="0" t="n">
        <v>1000</v>
      </c>
      <c r="E47" s="0" t="n">
        <v>1000</v>
      </c>
      <c r="F47" s="0" t="n">
        <v>1000</v>
      </c>
      <c r="G47" s="0" t="n">
        <v>1000</v>
      </c>
      <c r="H47" s="0" t="n">
        <v>1000</v>
      </c>
      <c r="I47" s="0" t="n">
        <v>1000</v>
      </c>
      <c r="J47" s="0" t="n">
        <v>1000</v>
      </c>
      <c r="K47" s="0" t="n">
        <v>1000</v>
      </c>
      <c r="L47" s="0" t="n">
        <v>1000</v>
      </c>
      <c r="M47" s="0" t="n">
        <v>0</v>
      </c>
      <c r="N47" s="0" t="n">
        <v>0</v>
      </c>
      <c r="O47" s="0" t="n">
        <v>1000</v>
      </c>
      <c r="P47" s="0" t="n">
        <v>1000</v>
      </c>
      <c r="Q47" s="0" t="n">
        <v>875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43</v>
      </c>
      <c r="D48" s="0" t="n">
        <v>43</v>
      </c>
      <c r="E48" s="0" t="n">
        <v>44</v>
      </c>
      <c r="F48" s="0" t="n">
        <v>42</v>
      </c>
      <c r="G48" s="0" t="n">
        <v>47</v>
      </c>
      <c r="H48" s="0" t="n">
        <v>50</v>
      </c>
      <c r="I48" s="0" t="n">
        <v>50</v>
      </c>
      <c r="J48" s="0" t="n">
        <v>49</v>
      </c>
      <c r="K48" s="0" t="n">
        <v>48</v>
      </c>
      <c r="L48" s="0" t="n">
        <v>46</v>
      </c>
      <c r="M48" s="0" t="n">
        <v>46</v>
      </c>
      <c r="N48" s="0" t="n">
        <v>37</v>
      </c>
      <c r="O48" s="0" t="n">
        <v>47</v>
      </c>
      <c r="P48" s="0" t="n">
        <v>44</v>
      </c>
      <c r="Q48" s="0" t="n">
        <v>45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1243</v>
      </c>
      <c r="D50" s="0" t="n">
        <v>1243</v>
      </c>
      <c r="E50" s="0" t="n">
        <v>1243</v>
      </c>
      <c r="F50" s="0" t="n">
        <v>2488</v>
      </c>
      <c r="G50" s="0" t="n">
        <v>2488</v>
      </c>
      <c r="H50" s="0" t="n">
        <v>2488</v>
      </c>
      <c r="I50" s="0" t="n">
        <v>2488</v>
      </c>
      <c r="J50" s="0" t="n">
        <v>2488</v>
      </c>
      <c r="K50" s="0" t="n">
        <v>2488</v>
      </c>
      <c r="L50" s="0" t="n">
        <v>2488</v>
      </c>
      <c r="M50" s="0" t="n">
        <v>2488</v>
      </c>
      <c r="N50" s="0" t="n">
        <v>2488</v>
      </c>
      <c r="O50" s="0" t="n">
        <v>2488</v>
      </c>
      <c r="P50" s="0" t="n">
        <v>2488</v>
      </c>
      <c r="Q50" s="0" t="n">
        <v>2280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10065</v>
      </c>
      <c r="D51" s="0" t="n">
        <v>9317</v>
      </c>
      <c r="E51" s="0" t="n">
        <v>9130</v>
      </c>
      <c r="F51" s="0" t="n">
        <v>10768</v>
      </c>
      <c r="G51" s="0" t="n">
        <v>10606</v>
      </c>
      <c r="H51" s="0" t="n">
        <v>11806</v>
      </c>
      <c r="I51" s="0" t="n">
        <v>10431</v>
      </c>
      <c r="J51" s="0" t="n">
        <v>10829</v>
      </c>
      <c r="K51" s="0" t="n">
        <v>9694</v>
      </c>
      <c r="L51" s="0" t="n">
        <v>9984</v>
      </c>
      <c r="M51" s="0" t="n">
        <v>8754</v>
      </c>
      <c r="N51" s="0" t="n">
        <v>11466</v>
      </c>
      <c r="O51" s="0" t="n">
        <v>11229</v>
      </c>
      <c r="P51" s="0" t="n">
        <v>11598</v>
      </c>
      <c r="Q51" s="0" t="n">
        <v>10552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-284</v>
      </c>
      <c r="D58" s="0" t="n">
        <v>-263</v>
      </c>
      <c r="E58" s="0" t="n">
        <v>-257</v>
      </c>
      <c r="F58" s="0" t="n">
        <v>-304</v>
      </c>
      <c r="G58" s="0" t="n">
        <v>-299</v>
      </c>
      <c r="H58" s="0" t="n">
        <v>-333</v>
      </c>
      <c r="I58" s="0" t="n">
        <v>-294</v>
      </c>
      <c r="J58" s="0" t="n">
        <v>-305</v>
      </c>
      <c r="K58" s="0" t="n">
        <v>-273</v>
      </c>
      <c r="L58" s="0" t="n">
        <v>-282</v>
      </c>
      <c r="M58" s="0" t="n">
        <v>-247</v>
      </c>
      <c r="N58" s="0" t="n">
        <v>-323</v>
      </c>
      <c r="O58" s="0" t="n">
        <v>-317</v>
      </c>
      <c r="P58" s="0" t="n">
        <v>-327</v>
      </c>
      <c r="Q58" s="0" t="n">
        <v>-298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9781</v>
      </c>
      <c r="D59" s="0" t="n">
        <v>9054</v>
      </c>
      <c r="E59" s="0" t="n">
        <v>8873</v>
      </c>
      <c r="F59" s="0" t="n">
        <v>10465</v>
      </c>
      <c r="G59" s="0" t="n">
        <v>10307</v>
      </c>
      <c r="H59" s="0" t="n">
        <v>11473</v>
      </c>
      <c r="I59" s="0" t="n">
        <v>10137</v>
      </c>
      <c r="J59" s="0" t="n">
        <v>10523</v>
      </c>
      <c r="K59" s="0" t="n">
        <v>9421</v>
      </c>
      <c r="L59" s="0" t="n">
        <v>9702</v>
      </c>
      <c r="M59" s="0" t="n">
        <v>8507</v>
      </c>
      <c r="N59" s="0" t="n">
        <v>11143</v>
      </c>
      <c r="O59" s="0" t="n">
        <v>10913</v>
      </c>
      <c r="P59" s="0" t="n">
        <v>11271</v>
      </c>
      <c r="Q59" s="0" t="n">
        <v>10254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1508</v>
      </c>
      <c r="D62" s="0" t="n">
        <v>781</v>
      </c>
      <c r="E62" s="0" t="n">
        <v>-219</v>
      </c>
      <c r="F62" s="0" t="n">
        <v>699</v>
      </c>
      <c r="G62" s="0" t="n">
        <v>-321</v>
      </c>
      <c r="H62" s="0" t="n">
        <v>-363</v>
      </c>
      <c r="I62" s="0" t="n">
        <v>-2366</v>
      </c>
      <c r="J62" s="0" t="n">
        <v>-2087</v>
      </c>
      <c r="K62" s="0" t="n">
        <v>-1764</v>
      </c>
      <c r="L62" s="0" t="n">
        <v>-1032</v>
      </c>
      <c r="M62" s="0" t="n">
        <v>-2223</v>
      </c>
      <c r="N62" s="0" t="n">
        <v>1968</v>
      </c>
      <c r="O62" s="0" t="n">
        <v>2059</v>
      </c>
      <c r="P62" s="0" t="n">
        <v>2503</v>
      </c>
      <c r="Q62" s="0" t="n">
        <v>-31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  <row r="74" customFormat="false" ht="12.75" hidden="false" customHeight="false" outlineLevel="0" collapsed="false">
      <c r="B74" s="0" t="s">
        <v>77</v>
      </c>
      <c r="C74" s="0" t="n">
        <f aca="false">2007c!C80</f>
        <v>75</v>
      </c>
      <c r="D74" s="0" t="n">
        <f aca="false">2007c!D80</f>
        <v>75</v>
      </c>
      <c r="E74" s="0" t="n">
        <f aca="false">2007c!E80</f>
        <v>75</v>
      </c>
      <c r="F74" s="0" t="n">
        <f aca="false">2007c!F80</f>
        <v>45</v>
      </c>
      <c r="G74" s="0" t="n">
        <f aca="false">2007c!G80</f>
        <v>45</v>
      </c>
      <c r="H74" s="0" t="n">
        <f aca="false">2007c!H80</f>
        <v>45</v>
      </c>
      <c r="I74" s="0" t="n">
        <f aca="false">2007c!I80</f>
        <v>45</v>
      </c>
      <c r="J74" s="0" t="n">
        <f aca="false">2007c!J80</f>
        <v>45</v>
      </c>
      <c r="K74" s="0" t="n">
        <f aca="false">2007c!K80</f>
        <v>45</v>
      </c>
      <c r="L74" s="0" t="n">
        <f aca="false">2007c!L80</f>
        <v>75</v>
      </c>
      <c r="M74" s="0" t="n">
        <f aca="false">2007c!M80</f>
        <v>75</v>
      </c>
      <c r="N74" s="0" t="n">
        <f aca="false">2007c!N80</f>
        <v>75</v>
      </c>
      <c r="O74" s="0" t="n">
        <f aca="false">2007c!O80</f>
        <v>75</v>
      </c>
      <c r="P74" s="0" t="n">
        <f aca="false">2007c!P80</f>
        <v>75</v>
      </c>
      <c r="Q74" s="0" t="n">
        <f aca="false">2007c!Q80</f>
        <v>60</v>
      </c>
    </row>
    <row r="75" customFormat="false" ht="12.75" hidden="false" customHeight="false" outlineLevel="0" collapsed="false">
      <c r="B75" s="0" t="s">
        <v>78</v>
      </c>
      <c r="C75" s="0" t="n">
        <f aca="false">2007c!C81</f>
        <v>0</v>
      </c>
      <c r="D75" s="0" t="n">
        <f aca="false">2007c!D81</f>
        <v>0</v>
      </c>
      <c r="E75" s="0" t="n">
        <f aca="false">2007c!E81</f>
        <v>0</v>
      </c>
      <c r="F75" s="0" t="n">
        <f aca="false">2007c!F81</f>
        <v>0</v>
      </c>
      <c r="G75" s="0" t="n">
        <f aca="false">2007c!G81</f>
        <v>0</v>
      </c>
      <c r="H75" s="0" t="n">
        <f aca="false">2007c!H81</f>
        <v>0</v>
      </c>
      <c r="I75" s="0" t="n">
        <f aca="false">2007c!I81</f>
        <v>0</v>
      </c>
      <c r="J75" s="0" t="n">
        <f aca="false">2007c!J81</f>
        <v>0</v>
      </c>
      <c r="K75" s="0" t="n">
        <f aca="false">2007c!K81</f>
        <v>0</v>
      </c>
      <c r="L75" s="0" t="n">
        <f aca="false">2007c!L81</f>
        <v>0</v>
      </c>
      <c r="M75" s="0" t="n">
        <f aca="false">2007c!M81</f>
        <v>0</v>
      </c>
      <c r="N75" s="0" t="n">
        <f aca="false">2007c!N81</f>
        <v>0</v>
      </c>
      <c r="O75" s="0" t="n">
        <f aca="false">2007c!O81</f>
        <v>0</v>
      </c>
      <c r="P75" s="0" t="n">
        <f aca="false">2007c!P81</f>
        <v>0</v>
      </c>
      <c r="Q75" s="0" t="n">
        <f aca="false">2007c!Q81</f>
        <v>0</v>
      </c>
    </row>
    <row r="76" customFormat="false" ht="12.75" hidden="false" customHeight="false" outlineLevel="0" collapsed="false">
      <c r="B76" s="0" t="s">
        <v>79</v>
      </c>
      <c r="C76" s="0" t="n">
        <f aca="false">2007c!C82</f>
        <v>841</v>
      </c>
      <c r="D76" s="0" t="n">
        <f aca="false">2007c!D82</f>
        <v>841</v>
      </c>
      <c r="E76" s="0" t="n">
        <f aca="false">2007c!E82</f>
        <v>691</v>
      </c>
      <c r="F76" s="0" t="n">
        <f aca="false">2007c!F82</f>
        <v>147</v>
      </c>
      <c r="G76" s="0" t="n">
        <f aca="false">2007c!G82</f>
        <v>169</v>
      </c>
      <c r="H76" s="0" t="n">
        <f aca="false">2007c!H82</f>
        <v>184</v>
      </c>
      <c r="I76" s="0" t="n">
        <f aca="false">2007c!I82</f>
        <v>191</v>
      </c>
      <c r="J76" s="0" t="n">
        <f aca="false">2007c!J82</f>
        <v>196</v>
      </c>
      <c r="K76" s="0" t="n">
        <f aca="false">2007c!K82</f>
        <v>167</v>
      </c>
      <c r="L76" s="0" t="n">
        <f aca="false">2007c!L82</f>
        <v>156</v>
      </c>
      <c r="M76" s="0" t="n">
        <f aca="false">2007c!M82</f>
        <v>156</v>
      </c>
      <c r="N76" s="0" t="n">
        <f aca="false">2007c!N82</f>
        <v>150</v>
      </c>
      <c r="O76" s="0" t="n">
        <f aca="false">2007c!O82</f>
        <v>158</v>
      </c>
      <c r="P76" s="0" t="n">
        <f aca="false">2007c!P82</f>
        <v>171</v>
      </c>
      <c r="Q76" s="0" t="n">
        <f aca="false">2007c!Q82</f>
        <v>268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30</v>
      </c>
    </row>
    <row r="4" customFormat="false" ht="12.75" hidden="false" customHeight="false" outlineLevel="0" collapsed="false">
      <c r="B4" s="0" t="s">
        <v>124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198</v>
      </c>
      <c r="D9" s="0" t="n">
        <v>198</v>
      </c>
      <c r="E9" s="0" t="n">
        <v>188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64</v>
      </c>
      <c r="D10" s="0" t="n">
        <v>80</v>
      </c>
      <c r="E10" s="0" t="n">
        <v>51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149</v>
      </c>
      <c r="D11" s="0" t="n">
        <v>149</v>
      </c>
      <c r="E11" s="0" t="n">
        <v>155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199</v>
      </c>
      <c r="D12" s="0" t="n">
        <v>199</v>
      </c>
      <c r="E12" s="0" t="n">
        <v>158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2472</v>
      </c>
      <c r="D13" s="0" t="n">
        <v>2472</v>
      </c>
      <c r="E13" s="0" t="n">
        <v>2068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71</v>
      </c>
      <c r="D14" s="0" t="n">
        <v>71</v>
      </c>
      <c r="E14" s="0" t="n">
        <v>62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3562</v>
      </c>
      <c r="D15" s="0" t="n">
        <v>3562</v>
      </c>
      <c r="E15" s="0" t="n">
        <v>3565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6715</v>
      </c>
      <c r="D16" s="0" t="n">
        <v>6731</v>
      </c>
      <c r="E16" s="0" t="n">
        <v>6247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2499</v>
      </c>
      <c r="D19" s="0" t="n">
        <v>2499</v>
      </c>
      <c r="E19" s="0" t="n">
        <v>2493</v>
      </c>
      <c r="F19" s="0" t="n">
        <v>2475</v>
      </c>
      <c r="G19" s="0" t="n">
        <v>2141</v>
      </c>
      <c r="H19" s="0" t="n">
        <v>2150</v>
      </c>
      <c r="I19" s="0" t="n">
        <v>2358</v>
      </c>
      <c r="J19" s="0" t="n">
        <v>2361</v>
      </c>
      <c r="K19" s="0" t="n">
        <v>2348</v>
      </c>
      <c r="L19" s="0" t="n">
        <v>2328</v>
      </c>
      <c r="M19" s="0" t="n">
        <v>2328</v>
      </c>
      <c r="N19" s="0" t="n">
        <v>2440</v>
      </c>
      <c r="O19" s="0" t="n">
        <v>2707</v>
      </c>
      <c r="P19" s="0" t="n">
        <v>2723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1595</v>
      </c>
      <c r="D20" s="0" t="n">
        <v>1595</v>
      </c>
      <c r="E20" s="0" t="n">
        <v>1628</v>
      </c>
      <c r="F20" s="0" t="n">
        <v>2385</v>
      </c>
      <c r="G20" s="0" t="n">
        <v>2734</v>
      </c>
      <c r="H20" s="0" t="n">
        <v>2896</v>
      </c>
      <c r="I20" s="0" t="n">
        <v>2929</v>
      </c>
      <c r="J20" s="0" t="n">
        <v>2902</v>
      </c>
      <c r="K20" s="0" t="n">
        <v>2659</v>
      </c>
      <c r="L20" s="0" t="n">
        <v>2579</v>
      </c>
      <c r="M20" s="0" t="n">
        <v>2579</v>
      </c>
      <c r="N20" s="0" t="n">
        <v>2454</v>
      </c>
      <c r="O20" s="0" t="n">
        <v>2464</v>
      </c>
      <c r="P20" s="0" t="n">
        <v>2474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186</v>
      </c>
      <c r="D21" s="0" t="n">
        <v>186</v>
      </c>
      <c r="E21" s="0" t="n">
        <v>186</v>
      </c>
      <c r="F21" s="0" t="n">
        <v>186</v>
      </c>
      <c r="G21" s="0" t="n">
        <v>186</v>
      </c>
      <c r="H21" s="0" t="n">
        <v>186</v>
      </c>
      <c r="I21" s="0" t="n">
        <v>186</v>
      </c>
      <c r="J21" s="0" t="n">
        <v>186</v>
      </c>
      <c r="K21" s="0" t="n">
        <v>186</v>
      </c>
      <c r="L21" s="0" t="n">
        <v>166</v>
      </c>
      <c r="M21" s="0" t="n">
        <v>166</v>
      </c>
      <c r="N21" s="0" t="n">
        <v>166</v>
      </c>
      <c r="O21" s="0" t="n">
        <v>166</v>
      </c>
      <c r="P21" s="0" t="n">
        <v>166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1549</v>
      </c>
      <c r="D22" s="0" t="n">
        <v>1497</v>
      </c>
      <c r="E22" s="0" t="n">
        <v>1666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0</v>
      </c>
      <c r="D24" s="0" t="n">
        <v>0</v>
      </c>
      <c r="E24" s="0" t="n">
        <v>0</v>
      </c>
      <c r="F24" s="0" t="n">
        <v>5515</v>
      </c>
      <c r="G24" s="0" t="n">
        <v>5836</v>
      </c>
      <c r="H24" s="0" t="n">
        <v>7404</v>
      </c>
      <c r="I24" s="0" t="n">
        <v>8397</v>
      </c>
      <c r="J24" s="0" t="n">
        <v>8113</v>
      </c>
      <c r="K24" s="0" t="n">
        <v>5921</v>
      </c>
      <c r="L24" s="0" t="n">
        <v>5757</v>
      </c>
      <c r="M24" s="0" t="n">
        <v>5757</v>
      </c>
      <c r="N24" s="0" t="n">
        <v>3949</v>
      </c>
      <c r="O24" s="0" t="n">
        <v>3332</v>
      </c>
      <c r="P24" s="0" t="n">
        <v>3801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0</v>
      </c>
      <c r="D25" s="0" t="n">
        <v>0</v>
      </c>
      <c r="E25" s="0" t="n">
        <v>0</v>
      </c>
      <c r="F25" s="0" t="n">
        <v>76</v>
      </c>
      <c r="G25" s="0" t="n">
        <v>7</v>
      </c>
      <c r="H25" s="0" t="n">
        <v>4</v>
      </c>
      <c r="I25" s="0" t="n">
        <v>4</v>
      </c>
      <c r="J25" s="0" t="n">
        <v>3</v>
      </c>
      <c r="K25" s="0" t="n">
        <v>8100100170198200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0</v>
      </c>
      <c r="D26" s="0" t="n">
        <v>0</v>
      </c>
      <c r="E26" s="0" t="n">
        <v>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0</v>
      </c>
      <c r="D27" s="0" t="n">
        <v>0</v>
      </c>
      <c r="E27" s="0" t="n">
        <v>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-949</v>
      </c>
      <c r="D28" s="0" t="n">
        <v>-945</v>
      </c>
      <c r="E28" s="0" t="n">
        <v>-967</v>
      </c>
      <c r="F28" s="0" t="n">
        <v>-1090</v>
      </c>
      <c r="G28" s="0" t="n">
        <v>-976</v>
      </c>
      <c r="H28" s="0" t="n">
        <v>-804</v>
      </c>
      <c r="I28" s="0" t="n">
        <v>-876</v>
      </c>
      <c r="J28" s="0" t="n">
        <v>-854</v>
      </c>
      <c r="K28" s="0" t="n">
        <v>-977</v>
      </c>
      <c r="L28" s="0" t="n">
        <v>-950</v>
      </c>
      <c r="M28" s="0" t="n">
        <v>-950</v>
      </c>
      <c r="N28" s="0" t="n">
        <v>-908</v>
      </c>
      <c r="O28" s="0" t="n">
        <v>-905</v>
      </c>
      <c r="P28" s="0" t="n">
        <v>-967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11594</v>
      </c>
      <c r="D29" s="0" t="n">
        <v>11563</v>
      </c>
      <c r="E29" s="0" t="n">
        <v>11253</v>
      </c>
      <c r="F29" s="0" t="n">
        <v>11537</v>
      </c>
      <c r="G29" s="0" t="n">
        <v>11918</v>
      </c>
      <c r="H29" s="0" t="n">
        <v>13826</v>
      </c>
      <c r="I29" s="0" t="n">
        <v>14988</v>
      </c>
      <c r="J29" s="0" t="n">
        <v>14701</v>
      </c>
      <c r="K29" s="0" t="n">
        <v>12135</v>
      </c>
      <c r="L29" s="0" t="n">
        <v>11970</v>
      </c>
      <c r="M29" s="0" t="n">
        <v>11970</v>
      </c>
      <c r="N29" s="0" t="n">
        <v>10261</v>
      </c>
      <c r="O29" s="0" t="n">
        <v>9952</v>
      </c>
      <c r="P29" s="0" t="n">
        <v>10391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16010</v>
      </c>
      <c r="D32" s="0" t="n">
        <v>16049</v>
      </c>
      <c r="E32" s="0" t="n">
        <v>16133</v>
      </c>
      <c r="F32" s="0" t="n">
        <v>16217</v>
      </c>
      <c r="G32" s="0" t="n">
        <v>16618</v>
      </c>
      <c r="H32" s="0" t="n">
        <v>18119</v>
      </c>
      <c r="I32" s="0" t="n">
        <v>18165</v>
      </c>
      <c r="J32" s="0" t="n">
        <v>18000</v>
      </c>
      <c r="K32" s="0" t="n">
        <v>17430</v>
      </c>
      <c r="L32" s="0" t="n">
        <v>17255</v>
      </c>
      <c r="M32" s="0" t="n">
        <v>17160</v>
      </c>
      <c r="N32" s="0" t="n">
        <v>17230</v>
      </c>
      <c r="O32" s="0" t="n">
        <v>17467</v>
      </c>
      <c r="P32" s="0" t="n">
        <v>16061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722</v>
      </c>
      <c r="D33" s="0" t="n">
        <v>734</v>
      </c>
      <c r="E33" s="0" t="n">
        <v>715</v>
      </c>
      <c r="F33" s="0" t="n">
        <v>740</v>
      </c>
      <c r="G33" s="0" t="n">
        <v>711</v>
      </c>
      <c r="H33" s="0" t="n">
        <v>673</v>
      </c>
      <c r="I33" s="0" t="n">
        <v>644</v>
      </c>
      <c r="J33" s="0" t="n">
        <v>760</v>
      </c>
      <c r="K33" s="0" t="n">
        <v>819</v>
      </c>
      <c r="L33" s="0" t="n">
        <v>842</v>
      </c>
      <c r="M33" s="0" t="n">
        <v>841</v>
      </c>
      <c r="N33" s="0" t="n">
        <v>879</v>
      </c>
      <c r="O33" s="0" t="n">
        <v>880</v>
      </c>
      <c r="P33" s="0" t="n">
        <v>758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-100</v>
      </c>
      <c r="D34" s="0" t="n">
        <v>-1126</v>
      </c>
      <c r="E34" s="0" t="n">
        <v>-2041</v>
      </c>
      <c r="F34" s="0" t="n">
        <v>-1110</v>
      </c>
      <c r="G34" s="0" t="n">
        <v>-2191</v>
      </c>
      <c r="H34" s="0" t="n">
        <v>-1412</v>
      </c>
      <c r="I34" s="0" t="n">
        <v>-5398</v>
      </c>
      <c r="J34" s="0" t="n">
        <v>-3738</v>
      </c>
      <c r="K34" s="0" t="n">
        <v>-4359</v>
      </c>
      <c r="L34" s="0" t="n">
        <v>-4030</v>
      </c>
      <c r="M34" s="0" t="n">
        <v>-5296</v>
      </c>
      <c r="N34" s="0" t="n">
        <v>-1200</v>
      </c>
      <c r="O34" s="0" t="n">
        <v>-3822</v>
      </c>
      <c r="P34" s="0" t="n">
        <v>-700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42</v>
      </c>
      <c r="D35" s="0" t="n">
        <v>42</v>
      </c>
      <c r="E35" s="0" t="n">
        <v>42</v>
      </c>
      <c r="F35" s="0" t="n">
        <v>42</v>
      </c>
      <c r="G35" s="0" t="n">
        <v>42</v>
      </c>
      <c r="H35" s="0" t="n">
        <v>42</v>
      </c>
      <c r="I35" s="0" t="n">
        <v>42</v>
      </c>
      <c r="J35" s="0" t="n">
        <v>42</v>
      </c>
      <c r="K35" s="0" t="n">
        <v>42</v>
      </c>
      <c r="L35" s="0" t="n">
        <v>37</v>
      </c>
      <c r="M35" s="0" t="n">
        <v>37</v>
      </c>
      <c r="N35" s="0" t="n">
        <v>37</v>
      </c>
      <c r="O35" s="0" t="n">
        <v>37</v>
      </c>
      <c r="P35" s="0" t="n">
        <v>37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139</v>
      </c>
      <c r="D36" s="0" t="n">
        <v>138</v>
      </c>
      <c r="E36" s="0" t="n">
        <v>145</v>
      </c>
      <c r="F36" s="0" t="n">
        <v>138</v>
      </c>
      <c r="G36" s="0" t="n">
        <v>139</v>
      </c>
      <c r="H36" s="0" t="n">
        <v>144</v>
      </c>
      <c r="I36" s="0" t="n">
        <v>138</v>
      </c>
      <c r="J36" s="0" t="n">
        <v>141</v>
      </c>
      <c r="K36" s="0" t="n">
        <v>144</v>
      </c>
      <c r="L36" s="0" t="n">
        <v>137</v>
      </c>
      <c r="M36" s="0" t="n">
        <v>137</v>
      </c>
      <c r="N36" s="0" t="n">
        <v>137</v>
      </c>
      <c r="O36" s="0" t="n">
        <v>143</v>
      </c>
      <c r="P36" s="0" t="n">
        <v>137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16813</v>
      </c>
      <c r="D38" s="0" t="n">
        <v>15837</v>
      </c>
      <c r="E38" s="0" t="n">
        <v>14994</v>
      </c>
      <c r="F38" s="0" t="n">
        <v>16027</v>
      </c>
      <c r="G38" s="0" t="n">
        <v>15319</v>
      </c>
      <c r="H38" s="0" t="n">
        <v>17566</v>
      </c>
      <c r="I38" s="0" t="n">
        <v>13591</v>
      </c>
      <c r="J38" s="0" t="n">
        <v>15205</v>
      </c>
      <c r="K38" s="0" t="n">
        <v>14076</v>
      </c>
      <c r="L38" s="0" t="n">
        <v>14241</v>
      </c>
      <c r="M38" s="0" t="n">
        <v>12879</v>
      </c>
      <c r="N38" s="0" t="n">
        <v>17083</v>
      </c>
      <c r="O38" s="0" t="n">
        <v>14705</v>
      </c>
      <c r="P38" s="0" t="n">
        <v>16293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110</v>
      </c>
      <c r="D45" s="0" t="n">
        <v>110</v>
      </c>
      <c r="E45" s="0" t="n">
        <v>139</v>
      </c>
      <c r="F45" s="0" t="n">
        <v>153</v>
      </c>
      <c r="G45" s="0" t="n">
        <v>213</v>
      </c>
      <c r="H45" s="0" t="n">
        <v>267</v>
      </c>
      <c r="I45" s="0" t="n">
        <v>241</v>
      </c>
      <c r="J45" s="0" t="n">
        <v>197</v>
      </c>
      <c r="K45" s="0" t="n">
        <v>162</v>
      </c>
      <c r="L45" s="0" t="n">
        <v>165</v>
      </c>
      <c r="M45" s="0" t="n">
        <v>165</v>
      </c>
      <c r="N45" s="0" t="n">
        <v>75</v>
      </c>
      <c r="O45" s="0" t="n">
        <v>93</v>
      </c>
      <c r="P45" s="0" t="n">
        <v>109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1162</v>
      </c>
      <c r="D47" s="0" t="n">
        <v>1162</v>
      </c>
      <c r="E47" s="0" t="n">
        <v>1162</v>
      </c>
      <c r="F47" s="0" t="n">
        <v>1162</v>
      </c>
      <c r="G47" s="0" t="n">
        <v>1162</v>
      </c>
      <c r="H47" s="0" t="n">
        <v>1162</v>
      </c>
      <c r="I47" s="0" t="n">
        <v>1162</v>
      </c>
      <c r="J47" s="0" t="n">
        <v>1162</v>
      </c>
      <c r="K47" s="0" t="n">
        <v>1162</v>
      </c>
      <c r="L47" s="0" t="n">
        <v>1162</v>
      </c>
      <c r="M47" s="0" t="n">
        <v>1162</v>
      </c>
      <c r="N47" s="0" t="n">
        <v>1162</v>
      </c>
      <c r="O47" s="0" t="n">
        <v>1162</v>
      </c>
      <c r="P47" s="0" t="n">
        <v>1162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1</v>
      </c>
      <c r="D48" s="0" t="n">
        <v>1</v>
      </c>
      <c r="E48" s="0" t="n">
        <v>1</v>
      </c>
      <c r="F48" s="0" t="n">
        <v>1</v>
      </c>
      <c r="G48" s="0" t="n">
        <v>1</v>
      </c>
      <c r="H48" s="0" t="n">
        <v>1</v>
      </c>
      <c r="I48" s="0" t="n">
        <v>1</v>
      </c>
      <c r="J48" s="0" t="n">
        <v>1</v>
      </c>
      <c r="K48" s="0" t="n">
        <v>1</v>
      </c>
      <c r="L48" s="0" t="n">
        <v>1</v>
      </c>
      <c r="M48" s="0" t="n">
        <v>1</v>
      </c>
      <c r="N48" s="0" t="n">
        <v>1</v>
      </c>
      <c r="O48" s="0" t="n">
        <v>1</v>
      </c>
      <c r="P48" s="0" t="n">
        <v>1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0</v>
      </c>
      <c r="D50" s="0" t="n">
        <v>0</v>
      </c>
      <c r="E50" s="0" t="n">
        <v>0</v>
      </c>
      <c r="F50" s="0" t="n">
        <v>1309</v>
      </c>
      <c r="G50" s="0" t="n">
        <v>1309</v>
      </c>
      <c r="H50" s="0" t="n">
        <v>1309</v>
      </c>
      <c r="I50" s="0" t="n">
        <v>1309</v>
      </c>
      <c r="J50" s="0" t="n">
        <v>1309</v>
      </c>
      <c r="K50" s="0" t="n">
        <v>1309</v>
      </c>
      <c r="L50" s="0" t="n">
        <v>1309</v>
      </c>
      <c r="M50" s="0" t="n">
        <v>1309</v>
      </c>
      <c r="N50" s="0" t="n">
        <v>1309</v>
      </c>
      <c r="O50" s="0" t="n">
        <v>1309</v>
      </c>
      <c r="P50" s="0" t="n">
        <v>1309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18113</v>
      </c>
      <c r="D51" s="0" t="n">
        <v>17137</v>
      </c>
      <c r="E51" s="0" t="n">
        <v>16323</v>
      </c>
      <c r="F51" s="0" t="n">
        <v>18680</v>
      </c>
      <c r="G51" s="0" t="n">
        <v>18033</v>
      </c>
      <c r="H51" s="0" t="n">
        <v>20336</v>
      </c>
      <c r="I51" s="0" t="n">
        <v>16336</v>
      </c>
      <c r="J51" s="0" t="n">
        <v>17905</v>
      </c>
      <c r="K51" s="0" t="n">
        <v>16741</v>
      </c>
      <c r="L51" s="0" t="n">
        <v>16908</v>
      </c>
      <c r="M51" s="0" t="n">
        <v>15546</v>
      </c>
      <c r="N51" s="0" t="n">
        <v>19657</v>
      </c>
      <c r="O51" s="0" t="n">
        <v>17297</v>
      </c>
      <c r="P51" s="0" t="n">
        <v>18901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-838</v>
      </c>
      <c r="D54" s="0" t="n">
        <v>-840</v>
      </c>
      <c r="E54" s="0" t="n">
        <v>-844</v>
      </c>
      <c r="F54" s="0" t="n">
        <v>-849</v>
      </c>
      <c r="G54" s="0" t="n">
        <v>-868</v>
      </c>
      <c r="H54" s="0" t="n">
        <v>-941</v>
      </c>
      <c r="I54" s="0" t="n">
        <v>-942</v>
      </c>
      <c r="J54" s="0" t="n">
        <v>-939</v>
      </c>
      <c r="K54" s="0" t="n">
        <v>-914</v>
      </c>
      <c r="L54" s="0" t="n">
        <v>-906</v>
      </c>
      <c r="M54" s="0" t="n">
        <v>-901</v>
      </c>
      <c r="N54" s="0" t="n">
        <v>-907</v>
      </c>
      <c r="O54" s="0" t="n">
        <v>-919</v>
      </c>
      <c r="P54" s="0" t="n">
        <v>-842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-174</v>
      </c>
      <c r="D55" s="0" t="n">
        <v>-174</v>
      </c>
      <c r="E55" s="0" t="n">
        <v>-174</v>
      </c>
      <c r="F55" s="0" t="n">
        <v>-174</v>
      </c>
      <c r="G55" s="0" t="n">
        <v>-174</v>
      </c>
      <c r="H55" s="0" t="n">
        <v>-174</v>
      </c>
      <c r="I55" s="0" t="n">
        <v>-174</v>
      </c>
      <c r="J55" s="0" t="n">
        <v>-174</v>
      </c>
      <c r="K55" s="0" t="n">
        <v>-174</v>
      </c>
      <c r="L55" s="0" t="n">
        <v>-174</v>
      </c>
      <c r="M55" s="0" t="n">
        <v>-174</v>
      </c>
      <c r="N55" s="0" t="n">
        <v>-174</v>
      </c>
      <c r="O55" s="0" t="n">
        <v>-174</v>
      </c>
      <c r="P55" s="0" t="n">
        <v>-174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-356</v>
      </c>
      <c r="D56" s="0" t="n">
        <v>-337</v>
      </c>
      <c r="E56" s="0" t="n">
        <v>-314</v>
      </c>
      <c r="F56" s="0" t="n">
        <v>-339</v>
      </c>
      <c r="G56" s="0" t="n">
        <v>-323</v>
      </c>
      <c r="H56" s="0" t="n">
        <v>-396</v>
      </c>
      <c r="I56" s="0" t="n">
        <v>-310</v>
      </c>
      <c r="J56" s="0" t="n">
        <v>-338</v>
      </c>
      <c r="K56" s="0" t="n">
        <v>-310</v>
      </c>
      <c r="L56" s="0" t="n">
        <v>-311</v>
      </c>
      <c r="M56" s="0" t="n">
        <v>-311</v>
      </c>
      <c r="N56" s="0" t="n">
        <v>-420</v>
      </c>
      <c r="O56" s="0" t="n">
        <v>-369</v>
      </c>
      <c r="P56" s="0" t="n">
        <v>-370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-3263</v>
      </c>
      <c r="D57" s="0" t="n">
        <v>-2761</v>
      </c>
      <c r="E57" s="0" t="n">
        <v>-2770</v>
      </c>
      <c r="F57" s="0" t="n">
        <v>-2752</v>
      </c>
      <c r="G57" s="0" t="n">
        <v>-2705</v>
      </c>
      <c r="H57" s="0" t="n">
        <v>-1866</v>
      </c>
      <c r="I57" s="0" t="n">
        <v>-1408</v>
      </c>
      <c r="J57" s="0" t="n">
        <v>-1883</v>
      </c>
      <c r="K57" s="0" t="n">
        <v>-1915</v>
      </c>
      <c r="L57" s="0" t="n">
        <v>-2061</v>
      </c>
      <c r="M57" s="0" t="n">
        <v>-1805</v>
      </c>
      <c r="N57" s="0" t="n">
        <v>-1756</v>
      </c>
      <c r="O57" s="0" t="n">
        <v>-1635</v>
      </c>
      <c r="P57" s="0" t="n">
        <v>-2785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0</v>
      </c>
      <c r="D58" s="0" t="n">
        <v>0</v>
      </c>
      <c r="E58" s="0" t="n">
        <v>0</v>
      </c>
      <c r="F58" s="0" t="n">
        <v>-407</v>
      </c>
      <c r="G58" s="0" t="n">
        <v>-388</v>
      </c>
      <c r="H58" s="0" t="n">
        <v>-519</v>
      </c>
      <c r="I58" s="0" t="n">
        <v>-416</v>
      </c>
      <c r="J58" s="0" t="n">
        <v>-436</v>
      </c>
      <c r="K58" s="0" t="n">
        <v>-396</v>
      </c>
      <c r="L58" s="0" t="n">
        <v>-392</v>
      </c>
      <c r="M58" s="0" t="n">
        <v>-364</v>
      </c>
      <c r="N58" s="0" t="n">
        <v>-505</v>
      </c>
      <c r="O58" s="0" t="n">
        <v>-433</v>
      </c>
      <c r="P58" s="0" t="n">
        <v>-413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13481</v>
      </c>
      <c r="D59" s="0" t="n">
        <v>13025</v>
      </c>
      <c r="E59" s="0" t="n">
        <v>12221</v>
      </c>
      <c r="F59" s="0" t="n">
        <v>14158</v>
      </c>
      <c r="G59" s="0" t="n">
        <v>13575</v>
      </c>
      <c r="H59" s="0" t="n">
        <v>16440</v>
      </c>
      <c r="I59" s="0" t="n">
        <v>13086</v>
      </c>
      <c r="J59" s="0" t="n">
        <v>14133</v>
      </c>
      <c r="K59" s="0" t="n">
        <v>13031</v>
      </c>
      <c r="L59" s="0" t="n">
        <v>13062</v>
      </c>
      <c r="M59" s="0" t="n">
        <v>11991</v>
      </c>
      <c r="N59" s="0" t="n">
        <v>15895</v>
      </c>
      <c r="O59" s="0" t="n">
        <v>13766</v>
      </c>
      <c r="P59" s="0" t="n">
        <v>14317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1887</v>
      </c>
      <c r="D62" s="0" t="n">
        <v>1461</v>
      </c>
      <c r="E62" s="0" t="n">
        <v>968</v>
      </c>
      <c r="F62" s="0" t="n">
        <v>2622</v>
      </c>
      <c r="G62" s="0" t="n">
        <v>1657</v>
      </c>
      <c r="H62" s="0" t="n">
        <v>2614</v>
      </c>
      <c r="I62" s="0" t="n">
        <v>-1902</v>
      </c>
      <c r="J62" s="0" t="n">
        <v>-567</v>
      </c>
      <c r="K62" s="0" t="n">
        <v>896</v>
      </c>
      <c r="L62" s="0" t="n">
        <v>1093</v>
      </c>
      <c r="M62" s="0" t="n">
        <v>21</v>
      </c>
      <c r="N62" s="0" t="n">
        <v>5634</v>
      </c>
      <c r="O62" s="0" t="n">
        <v>3814</v>
      </c>
      <c r="P62" s="0" t="n">
        <v>3926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119</v>
      </c>
    </row>
    <row r="4" customFormat="false" ht="12.75" hidden="false" customHeight="false" outlineLevel="0" collapsed="false">
      <c r="B4" s="0" t="s">
        <v>124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2716</v>
      </c>
      <c r="D19" s="0" t="n">
        <v>2716</v>
      </c>
      <c r="E19" s="0" t="n">
        <v>2710</v>
      </c>
      <c r="F19" s="0" t="n">
        <v>2657</v>
      </c>
      <c r="G19" s="0" t="n">
        <v>2322</v>
      </c>
      <c r="H19" s="0" t="n">
        <v>2331</v>
      </c>
      <c r="I19" s="0" t="n">
        <v>2127</v>
      </c>
      <c r="J19" s="0" t="n">
        <v>2131</v>
      </c>
      <c r="K19" s="0" t="n">
        <v>2118</v>
      </c>
      <c r="L19" s="0" t="n">
        <v>2751</v>
      </c>
      <c r="M19" s="0" t="n">
        <v>2751</v>
      </c>
      <c r="N19" s="0" t="n">
        <v>2863</v>
      </c>
      <c r="O19" s="0" t="n">
        <v>3173</v>
      </c>
      <c r="P19" s="0" t="n">
        <v>3167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2395</v>
      </c>
      <c r="D20" s="0" t="n">
        <v>2395</v>
      </c>
      <c r="E20" s="0" t="n">
        <v>2276</v>
      </c>
      <c r="F20" s="0" t="n">
        <v>2378</v>
      </c>
      <c r="G20" s="0" t="n">
        <v>2737</v>
      </c>
      <c r="H20" s="0" t="n">
        <v>2900</v>
      </c>
      <c r="I20" s="0" t="n">
        <v>2863</v>
      </c>
      <c r="J20" s="0" t="n">
        <v>2835</v>
      </c>
      <c r="K20" s="0" t="n">
        <v>2593</v>
      </c>
      <c r="L20" s="0" t="n">
        <v>2448</v>
      </c>
      <c r="M20" s="0" t="n">
        <v>2448</v>
      </c>
      <c r="N20" s="0" t="n">
        <v>2324</v>
      </c>
      <c r="O20" s="0" t="n">
        <v>2323</v>
      </c>
      <c r="P20" s="0" t="n">
        <v>2331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166</v>
      </c>
      <c r="D21" s="0" t="n">
        <v>166</v>
      </c>
      <c r="E21" s="0" t="n">
        <v>166</v>
      </c>
      <c r="F21" s="0" t="n">
        <v>166</v>
      </c>
      <c r="G21" s="0" t="n">
        <v>166</v>
      </c>
      <c r="H21" s="0" t="n">
        <v>166</v>
      </c>
      <c r="I21" s="0" t="n">
        <v>166</v>
      </c>
      <c r="J21" s="0" t="n">
        <v>166</v>
      </c>
      <c r="K21" s="0" t="n">
        <v>166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4492</v>
      </c>
      <c r="D24" s="0" t="n">
        <v>4492</v>
      </c>
      <c r="E24" s="0" t="n">
        <v>5495</v>
      </c>
      <c r="F24" s="0" t="n">
        <v>5598</v>
      </c>
      <c r="G24" s="0" t="n">
        <v>5919</v>
      </c>
      <c r="H24" s="0" t="n">
        <v>7498</v>
      </c>
      <c r="I24" s="0" t="n">
        <v>8480</v>
      </c>
      <c r="J24" s="0" t="n">
        <v>8198</v>
      </c>
      <c r="K24" s="0" t="n">
        <v>5986</v>
      </c>
      <c r="L24" s="0" t="n">
        <v>5908</v>
      </c>
      <c r="M24" s="0" t="n">
        <v>5908</v>
      </c>
      <c r="N24" s="0" t="n">
        <v>4080</v>
      </c>
      <c r="O24" s="0" t="n">
        <v>3483</v>
      </c>
      <c r="P24" s="0" t="n">
        <v>3978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199</v>
      </c>
      <c r="D25" s="0" t="n">
        <v>199</v>
      </c>
      <c r="E25" s="0" t="n">
        <v>157</v>
      </c>
      <c r="F25" s="0" t="n">
        <v>76</v>
      </c>
      <c r="G25" s="0" t="n">
        <v>7</v>
      </c>
      <c r="H25" s="0" t="n">
        <v>4</v>
      </c>
      <c r="I25" s="0" t="n">
        <v>4</v>
      </c>
      <c r="J25" s="0" t="n">
        <v>3</v>
      </c>
      <c r="K25" s="0" t="n">
        <v>8100100170198200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-1047</v>
      </c>
      <c r="D28" s="0" t="n">
        <v>-1047</v>
      </c>
      <c r="E28" s="0" t="n">
        <v>-1162</v>
      </c>
      <c r="F28" s="0" t="n">
        <v>-1097</v>
      </c>
      <c r="G28" s="0" t="n">
        <v>-982</v>
      </c>
      <c r="H28" s="0" t="n">
        <v>-809</v>
      </c>
      <c r="I28" s="0" t="n">
        <v>-876</v>
      </c>
      <c r="J28" s="0" t="n">
        <v>-854</v>
      </c>
      <c r="K28" s="0" t="n">
        <v>-975</v>
      </c>
      <c r="L28" s="0" t="n">
        <v>-936</v>
      </c>
      <c r="M28" s="0" t="n">
        <v>-936</v>
      </c>
      <c r="N28" s="0" t="n">
        <v>-888</v>
      </c>
      <c r="O28" s="0" t="n">
        <v>-885</v>
      </c>
      <c r="P28" s="0" t="n">
        <v>-950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10911</v>
      </c>
      <c r="D29" s="0" t="n">
        <v>10911</v>
      </c>
      <c r="E29" s="0" t="n">
        <v>11632</v>
      </c>
      <c r="F29" s="0" t="n">
        <v>11768</v>
      </c>
      <c r="G29" s="0" t="n">
        <v>12159</v>
      </c>
      <c r="H29" s="0" t="n">
        <v>14080</v>
      </c>
      <c r="I29" s="0" t="n">
        <v>14754</v>
      </c>
      <c r="J29" s="0" t="n">
        <v>14469</v>
      </c>
      <c r="K29" s="0" t="n">
        <v>11887</v>
      </c>
      <c r="L29" s="0" t="n">
        <v>12261</v>
      </c>
      <c r="M29" s="0" t="n">
        <v>12261</v>
      </c>
      <c r="N29" s="0" t="n">
        <v>10539</v>
      </c>
      <c r="O29" s="0" t="n">
        <v>10282</v>
      </c>
      <c r="P29" s="0" t="n">
        <v>10720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16010</v>
      </c>
      <c r="D32" s="0" t="n">
        <v>16049</v>
      </c>
      <c r="E32" s="0" t="n">
        <v>16133</v>
      </c>
      <c r="F32" s="0" t="n">
        <v>16217</v>
      </c>
      <c r="G32" s="0" t="n">
        <v>16618</v>
      </c>
      <c r="H32" s="0" t="n">
        <v>18119</v>
      </c>
      <c r="I32" s="0" t="n">
        <v>18165</v>
      </c>
      <c r="J32" s="0" t="n">
        <v>18000</v>
      </c>
      <c r="K32" s="0" t="n">
        <v>17430</v>
      </c>
      <c r="L32" s="0" t="n">
        <v>17255</v>
      </c>
      <c r="M32" s="0" t="n">
        <v>17160</v>
      </c>
      <c r="N32" s="0" t="n">
        <v>17230</v>
      </c>
      <c r="O32" s="0" t="n">
        <v>17467</v>
      </c>
      <c r="P32" s="0" t="n">
        <v>16061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740</v>
      </c>
      <c r="D33" s="0" t="n">
        <v>752</v>
      </c>
      <c r="E33" s="0" t="n">
        <v>733</v>
      </c>
      <c r="F33" s="0" t="n">
        <v>740</v>
      </c>
      <c r="G33" s="0" t="n">
        <v>711</v>
      </c>
      <c r="H33" s="0" t="n">
        <v>673</v>
      </c>
      <c r="I33" s="0" t="n">
        <v>644</v>
      </c>
      <c r="J33" s="0" t="n">
        <v>760</v>
      </c>
      <c r="K33" s="0" t="n">
        <v>819</v>
      </c>
      <c r="L33" s="0" t="n">
        <v>842</v>
      </c>
      <c r="M33" s="0" t="n">
        <v>841</v>
      </c>
      <c r="N33" s="0" t="n">
        <v>879</v>
      </c>
      <c r="O33" s="0" t="n">
        <v>880</v>
      </c>
      <c r="P33" s="0" t="n">
        <v>758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-100</v>
      </c>
      <c r="D34" s="0" t="n">
        <v>-1109</v>
      </c>
      <c r="E34" s="0" t="n">
        <v>-2017</v>
      </c>
      <c r="F34" s="0" t="n">
        <v>-1092</v>
      </c>
      <c r="G34" s="0" t="n">
        <v>-2167</v>
      </c>
      <c r="H34" s="0" t="n">
        <v>-1391</v>
      </c>
      <c r="I34" s="0" t="n">
        <v>-5398</v>
      </c>
      <c r="J34" s="0" t="n">
        <v>-3721</v>
      </c>
      <c r="K34" s="0" t="n">
        <v>-4359</v>
      </c>
      <c r="L34" s="0" t="n">
        <v>-4030</v>
      </c>
      <c r="M34" s="0" t="n">
        <v>-5296</v>
      </c>
      <c r="N34" s="0" t="n">
        <v>-1200</v>
      </c>
      <c r="O34" s="0" t="n">
        <v>-3808</v>
      </c>
      <c r="P34" s="0" t="n">
        <v>-700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37</v>
      </c>
      <c r="D35" s="0" t="n">
        <v>37</v>
      </c>
      <c r="E35" s="0" t="n">
        <v>37</v>
      </c>
      <c r="F35" s="0" t="n">
        <v>37</v>
      </c>
      <c r="G35" s="0" t="n">
        <v>37</v>
      </c>
      <c r="H35" s="0" t="n">
        <v>37</v>
      </c>
      <c r="I35" s="0" t="n">
        <v>37</v>
      </c>
      <c r="J35" s="0" t="n">
        <v>37</v>
      </c>
      <c r="K35" s="0" t="n">
        <v>37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137</v>
      </c>
      <c r="D36" s="0" t="n">
        <v>136</v>
      </c>
      <c r="E36" s="0" t="n">
        <v>143</v>
      </c>
      <c r="F36" s="0" t="n">
        <v>137</v>
      </c>
      <c r="G36" s="0" t="n">
        <v>137</v>
      </c>
      <c r="H36" s="0" t="n">
        <v>142</v>
      </c>
      <c r="I36" s="0" t="n">
        <v>137</v>
      </c>
      <c r="J36" s="0" t="n">
        <v>139</v>
      </c>
      <c r="K36" s="0" t="n">
        <v>142</v>
      </c>
      <c r="L36" s="0" t="n">
        <v>248</v>
      </c>
      <c r="M36" s="0" t="n">
        <v>248</v>
      </c>
      <c r="N36" s="0" t="n">
        <v>246</v>
      </c>
      <c r="O36" s="0" t="n">
        <v>258</v>
      </c>
      <c r="P36" s="0" t="n">
        <v>246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16824</v>
      </c>
      <c r="D38" s="0" t="n">
        <v>15865</v>
      </c>
      <c r="E38" s="0" t="n">
        <v>15029</v>
      </c>
      <c r="F38" s="0" t="n">
        <v>16039</v>
      </c>
      <c r="G38" s="0" t="n">
        <v>15336</v>
      </c>
      <c r="H38" s="0" t="n">
        <v>17580</v>
      </c>
      <c r="I38" s="0" t="n">
        <v>13585</v>
      </c>
      <c r="J38" s="0" t="n">
        <v>15215</v>
      </c>
      <c r="K38" s="0" t="n">
        <v>14069</v>
      </c>
      <c r="L38" s="0" t="n">
        <v>14315</v>
      </c>
      <c r="M38" s="0" t="n">
        <v>12953</v>
      </c>
      <c r="N38" s="0" t="n">
        <v>17155</v>
      </c>
      <c r="O38" s="0" t="n">
        <v>14797</v>
      </c>
      <c r="P38" s="0" t="n">
        <v>16365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110</v>
      </c>
      <c r="D45" s="0" t="n">
        <v>110</v>
      </c>
      <c r="E45" s="0" t="n">
        <v>139</v>
      </c>
      <c r="F45" s="0" t="n">
        <v>153</v>
      </c>
      <c r="G45" s="0" t="n">
        <v>213</v>
      </c>
      <c r="H45" s="0" t="n">
        <v>267</v>
      </c>
      <c r="I45" s="0" t="n">
        <v>241</v>
      </c>
      <c r="J45" s="0" t="n">
        <v>197</v>
      </c>
      <c r="K45" s="0" t="n">
        <v>162</v>
      </c>
      <c r="L45" s="0" t="n">
        <v>165</v>
      </c>
      <c r="M45" s="0" t="n">
        <v>165</v>
      </c>
      <c r="N45" s="0" t="n">
        <v>75</v>
      </c>
      <c r="O45" s="0" t="n">
        <v>93</v>
      </c>
      <c r="P45" s="0" t="n">
        <v>109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1162</v>
      </c>
      <c r="D47" s="0" t="n">
        <v>1162</v>
      </c>
      <c r="E47" s="0" t="n">
        <v>1162</v>
      </c>
      <c r="F47" s="0" t="n">
        <v>1162</v>
      </c>
      <c r="G47" s="0" t="n">
        <v>1162</v>
      </c>
      <c r="H47" s="0" t="n">
        <v>1162</v>
      </c>
      <c r="I47" s="0" t="n">
        <v>1162</v>
      </c>
      <c r="J47" s="0" t="n">
        <v>1162</v>
      </c>
      <c r="K47" s="0" t="n">
        <v>1162</v>
      </c>
      <c r="L47" s="0" t="n">
        <v>1162</v>
      </c>
      <c r="M47" s="0" t="n">
        <v>0</v>
      </c>
      <c r="N47" s="0" t="n">
        <v>0</v>
      </c>
      <c r="O47" s="0" t="n">
        <v>1162</v>
      </c>
      <c r="P47" s="0" t="n">
        <v>1162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1</v>
      </c>
      <c r="D48" s="0" t="n">
        <v>1</v>
      </c>
      <c r="E48" s="0" t="n">
        <v>1</v>
      </c>
      <c r="F48" s="0" t="n">
        <v>1</v>
      </c>
      <c r="G48" s="0" t="n">
        <v>1</v>
      </c>
      <c r="H48" s="0" t="n">
        <v>1</v>
      </c>
      <c r="I48" s="0" t="n">
        <v>1</v>
      </c>
      <c r="J48" s="0" t="n">
        <v>1</v>
      </c>
      <c r="K48" s="0" t="n">
        <v>1</v>
      </c>
      <c r="L48" s="0" t="n">
        <v>1</v>
      </c>
      <c r="M48" s="0" t="n">
        <v>1</v>
      </c>
      <c r="N48" s="0" t="n">
        <v>1</v>
      </c>
      <c r="O48" s="0" t="n">
        <v>1</v>
      </c>
      <c r="P48" s="0" t="n">
        <v>1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1309</v>
      </c>
      <c r="D50" s="0" t="n">
        <v>1309</v>
      </c>
      <c r="E50" s="0" t="n">
        <v>1309</v>
      </c>
      <c r="F50" s="0" t="n">
        <v>1368</v>
      </c>
      <c r="G50" s="0" t="n">
        <v>1368</v>
      </c>
      <c r="H50" s="0" t="n">
        <v>1368</v>
      </c>
      <c r="I50" s="0" t="n">
        <v>1368</v>
      </c>
      <c r="J50" s="0" t="n">
        <v>1368</v>
      </c>
      <c r="K50" s="0" t="n">
        <v>1368</v>
      </c>
      <c r="L50" s="0" t="n">
        <v>1368</v>
      </c>
      <c r="M50" s="0" t="n">
        <v>1368</v>
      </c>
      <c r="N50" s="0" t="n">
        <v>1368</v>
      </c>
      <c r="O50" s="0" t="n">
        <v>1368</v>
      </c>
      <c r="P50" s="0" t="n">
        <v>1368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19433</v>
      </c>
      <c r="D51" s="0" t="n">
        <v>18474</v>
      </c>
      <c r="E51" s="0" t="n">
        <v>17667</v>
      </c>
      <c r="F51" s="0" t="n">
        <v>18751</v>
      </c>
      <c r="G51" s="0" t="n">
        <v>18109</v>
      </c>
      <c r="H51" s="0" t="n">
        <v>20409</v>
      </c>
      <c r="I51" s="0" t="n">
        <v>16389</v>
      </c>
      <c r="J51" s="0" t="n">
        <v>17974</v>
      </c>
      <c r="K51" s="0" t="n">
        <v>16793</v>
      </c>
      <c r="L51" s="0" t="n">
        <v>17041</v>
      </c>
      <c r="M51" s="0" t="n">
        <v>14517</v>
      </c>
      <c r="N51" s="0" t="n">
        <v>18626</v>
      </c>
      <c r="O51" s="0" t="n">
        <v>17449</v>
      </c>
      <c r="P51" s="0" t="n">
        <v>19032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-839</v>
      </c>
      <c r="D54" s="0" t="n">
        <v>-841</v>
      </c>
      <c r="E54" s="0" t="n">
        <v>-845</v>
      </c>
      <c r="F54" s="0" t="n">
        <v>-849</v>
      </c>
      <c r="G54" s="0" t="n">
        <v>-868</v>
      </c>
      <c r="H54" s="0" t="n">
        <v>-941</v>
      </c>
      <c r="I54" s="0" t="n">
        <v>-942</v>
      </c>
      <c r="J54" s="0" t="n">
        <v>-939</v>
      </c>
      <c r="K54" s="0" t="n">
        <v>-914</v>
      </c>
      <c r="L54" s="0" t="n">
        <v>-906</v>
      </c>
      <c r="M54" s="0" t="n">
        <v>-901</v>
      </c>
      <c r="N54" s="0" t="n">
        <v>-907</v>
      </c>
      <c r="O54" s="0" t="n">
        <v>-919</v>
      </c>
      <c r="P54" s="0" t="n">
        <v>-842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-174</v>
      </c>
      <c r="D55" s="0" t="n">
        <v>-174</v>
      </c>
      <c r="E55" s="0" t="n">
        <v>-174</v>
      </c>
      <c r="F55" s="0" t="n">
        <v>-174</v>
      </c>
      <c r="G55" s="0" t="n">
        <v>-174</v>
      </c>
      <c r="H55" s="0" t="n">
        <v>-174</v>
      </c>
      <c r="I55" s="0" t="n">
        <v>-174</v>
      </c>
      <c r="J55" s="0" t="n">
        <v>-174</v>
      </c>
      <c r="K55" s="0" t="n">
        <v>-174</v>
      </c>
      <c r="L55" s="0" t="n">
        <v>-174</v>
      </c>
      <c r="M55" s="0" t="n">
        <v>0</v>
      </c>
      <c r="N55" s="0" t="n">
        <v>0</v>
      </c>
      <c r="O55" s="0" t="n">
        <v>-174</v>
      </c>
      <c r="P55" s="0" t="n">
        <v>-174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-357</v>
      </c>
      <c r="D56" s="0" t="n">
        <v>-338</v>
      </c>
      <c r="E56" s="0" t="n">
        <v>-315</v>
      </c>
      <c r="F56" s="0" t="n">
        <v>-340</v>
      </c>
      <c r="G56" s="0" t="n">
        <v>-323</v>
      </c>
      <c r="H56" s="0" t="n">
        <v>-397</v>
      </c>
      <c r="I56" s="0" t="n">
        <v>-310</v>
      </c>
      <c r="J56" s="0" t="n">
        <v>-339</v>
      </c>
      <c r="K56" s="0" t="n">
        <v>-310</v>
      </c>
      <c r="L56" s="0" t="n">
        <v>-311</v>
      </c>
      <c r="M56" s="0" t="n">
        <v>-271</v>
      </c>
      <c r="N56" s="0" t="n">
        <v>-379</v>
      </c>
      <c r="O56" s="0" t="n">
        <v>-370</v>
      </c>
      <c r="P56" s="0" t="n">
        <v>-370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-3263</v>
      </c>
      <c r="D57" s="0" t="n">
        <v>-2761</v>
      </c>
      <c r="E57" s="0" t="n">
        <v>-2770</v>
      </c>
      <c r="F57" s="0" t="n">
        <v>-2752</v>
      </c>
      <c r="G57" s="0" t="n">
        <v>-2705</v>
      </c>
      <c r="H57" s="0" t="n">
        <v>-1866</v>
      </c>
      <c r="I57" s="0" t="n">
        <v>-1408</v>
      </c>
      <c r="J57" s="0" t="n">
        <v>-1883</v>
      </c>
      <c r="K57" s="0" t="n">
        <v>-1915</v>
      </c>
      <c r="L57" s="0" t="n">
        <v>-2061</v>
      </c>
      <c r="M57" s="0" t="n">
        <v>-1805</v>
      </c>
      <c r="N57" s="0" t="n">
        <v>-1756</v>
      </c>
      <c r="O57" s="0" t="n">
        <v>-1635</v>
      </c>
      <c r="P57" s="0" t="n">
        <v>-2785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-398</v>
      </c>
      <c r="D58" s="0" t="n">
        <v>-400</v>
      </c>
      <c r="E58" s="0" t="n">
        <v>-372</v>
      </c>
      <c r="F58" s="0" t="n">
        <v>-410</v>
      </c>
      <c r="G58" s="0" t="n">
        <v>-391</v>
      </c>
      <c r="H58" s="0" t="n">
        <v>-521</v>
      </c>
      <c r="I58" s="0" t="n">
        <v>-417</v>
      </c>
      <c r="J58" s="0" t="n">
        <v>-439</v>
      </c>
      <c r="K58" s="0" t="n">
        <v>-398</v>
      </c>
      <c r="L58" s="0" t="n">
        <v>-397</v>
      </c>
      <c r="M58" s="0" t="n">
        <v>-335</v>
      </c>
      <c r="N58" s="0" t="n">
        <v>-476</v>
      </c>
      <c r="O58" s="0" t="n">
        <v>-438</v>
      </c>
      <c r="P58" s="0" t="n">
        <v>-417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14401</v>
      </c>
      <c r="D59" s="0" t="n">
        <v>13961</v>
      </c>
      <c r="E59" s="0" t="n">
        <v>13191</v>
      </c>
      <c r="F59" s="0" t="n">
        <v>14227</v>
      </c>
      <c r="G59" s="0" t="n">
        <v>13648</v>
      </c>
      <c r="H59" s="0" t="n">
        <v>16510</v>
      </c>
      <c r="I59" s="0" t="n">
        <v>13137</v>
      </c>
      <c r="J59" s="0" t="n">
        <v>14200</v>
      </c>
      <c r="K59" s="0" t="n">
        <v>13082</v>
      </c>
      <c r="L59" s="0" t="n">
        <v>13191</v>
      </c>
      <c r="M59" s="0" t="n">
        <v>11205</v>
      </c>
      <c r="N59" s="0" t="n">
        <v>15107</v>
      </c>
      <c r="O59" s="0" t="n">
        <v>13912</v>
      </c>
      <c r="P59" s="0" t="n">
        <v>14444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3490</v>
      </c>
      <c r="D62" s="0" t="n">
        <v>3049</v>
      </c>
      <c r="E62" s="0" t="n">
        <v>1559</v>
      </c>
      <c r="F62" s="0" t="n">
        <v>2459</v>
      </c>
      <c r="G62" s="0" t="n">
        <v>1489</v>
      </c>
      <c r="H62" s="0" t="n">
        <v>2430</v>
      </c>
      <c r="I62" s="0" t="n">
        <v>-1617</v>
      </c>
      <c r="J62" s="0" t="n">
        <v>-269</v>
      </c>
      <c r="K62" s="0" t="n">
        <v>1195</v>
      </c>
      <c r="L62" s="0" t="n">
        <v>930</v>
      </c>
      <c r="M62" s="0" t="n">
        <v>-1056</v>
      </c>
      <c r="N62" s="0" t="n">
        <v>4569</v>
      </c>
      <c r="O62" s="0" t="n">
        <v>3630</v>
      </c>
      <c r="P62" s="0" t="n">
        <v>3724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120</v>
      </c>
    </row>
    <row r="4" customFormat="false" ht="12.75" hidden="false" customHeight="false" outlineLevel="0" collapsed="false">
      <c r="B4" s="0" t="s">
        <v>124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3148</v>
      </c>
      <c r="D19" s="0" t="n">
        <v>3148</v>
      </c>
      <c r="E19" s="0" t="n">
        <v>3142</v>
      </c>
      <c r="F19" s="0" t="n">
        <v>3087</v>
      </c>
      <c r="G19" s="0" t="n">
        <v>2754</v>
      </c>
      <c r="H19" s="0" t="n">
        <v>2763</v>
      </c>
      <c r="I19" s="0" t="n">
        <v>2559</v>
      </c>
      <c r="J19" s="0" t="n">
        <v>2563</v>
      </c>
      <c r="K19" s="0" t="n">
        <v>2550</v>
      </c>
      <c r="L19" s="0" t="n">
        <v>2528</v>
      </c>
      <c r="M19" s="0" t="n">
        <v>2528</v>
      </c>
      <c r="N19" s="0" t="n">
        <v>2641</v>
      </c>
      <c r="O19" s="0" t="n">
        <v>2923</v>
      </c>
      <c r="P19" s="0" t="n">
        <v>2938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2254</v>
      </c>
      <c r="D20" s="0" t="n">
        <v>2254</v>
      </c>
      <c r="E20" s="0" t="n">
        <v>2134</v>
      </c>
      <c r="F20" s="0" t="n">
        <v>2237</v>
      </c>
      <c r="G20" s="0" t="n">
        <v>2594</v>
      </c>
      <c r="H20" s="0" t="n">
        <v>2758</v>
      </c>
      <c r="I20" s="0" t="n">
        <v>2797</v>
      </c>
      <c r="J20" s="0" t="n">
        <v>2767</v>
      </c>
      <c r="K20" s="0" t="n">
        <v>2529</v>
      </c>
      <c r="L20" s="0" t="n">
        <v>2459</v>
      </c>
      <c r="M20" s="0" t="n">
        <v>2459</v>
      </c>
      <c r="N20" s="0" t="n">
        <v>2335</v>
      </c>
      <c r="O20" s="0" t="n">
        <v>2328</v>
      </c>
      <c r="P20" s="0" t="n">
        <v>2337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4660</v>
      </c>
      <c r="D24" s="0" t="n">
        <v>4660</v>
      </c>
      <c r="E24" s="0" t="n">
        <v>5652</v>
      </c>
      <c r="F24" s="0" t="n">
        <v>5783</v>
      </c>
      <c r="G24" s="0" t="n">
        <v>6104</v>
      </c>
      <c r="H24" s="0" t="n">
        <v>7705</v>
      </c>
      <c r="I24" s="0" t="n">
        <v>8740</v>
      </c>
      <c r="J24" s="0" t="n">
        <v>7989</v>
      </c>
      <c r="K24" s="0" t="n">
        <v>6213</v>
      </c>
      <c r="L24" s="0" t="n">
        <v>6226</v>
      </c>
      <c r="M24" s="0" t="n">
        <v>6226</v>
      </c>
      <c r="N24" s="0" t="n">
        <v>4071</v>
      </c>
      <c r="O24" s="0" t="n">
        <v>3597</v>
      </c>
      <c r="P24" s="0" t="n">
        <v>4114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199</v>
      </c>
      <c r="D25" s="0" t="n">
        <v>199</v>
      </c>
      <c r="E25" s="0" t="n">
        <v>157</v>
      </c>
      <c r="F25" s="0" t="n">
        <v>76</v>
      </c>
      <c r="G25" s="0" t="n">
        <v>7</v>
      </c>
      <c r="H25" s="0" t="n">
        <v>4</v>
      </c>
      <c r="I25" s="0" t="n">
        <v>4</v>
      </c>
      <c r="J25" s="0" t="n">
        <v>3</v>
      </c>
      <c r="K25" s="0" t="n">
        <v>8100100170198200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-1029</v>
      </c>
      <c r="D28" s="0" t="n">
        <v>-1029</v>
      </c>
      <c r="E28" s="0" t="n">
        <v>-1142</v>
      </c>
      <c r="F28" s="0" t="n">
        <v>-1082</v>
      </c>
      <c r="G28" s="0" t="n">
        <v>-970</v>
      </c>
      <c r="H28" s="0" t="n">
        <v>-802</v>
      </c>
      <c r="I28" s="0" t="n">
        <v>-878</v>
      </c>
      <c r="J28" s="0" t="n">
        <v>-823</v>
      </c>
      <c r="K28" s="0" t="n">
        <v>-974</v>
      </c>
      <c r="L28" s="0" t="n">
        <v>-969</v>
      </c>
      <c r="M28" s="0" t="n">
        <v>-969</v>
      </c>
      <c r="N28" s="0" t="n">
        <v>-889</v>
      </c>
      <c r="O28" s="0" t="n">
        <v>-900</v>
      </c>
      <c r="P28" s="0" t="n">
        <v>-969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11222</v>
      </c>
      <c r="D29" s="0" t="n">
        <v>11222</v>
      </c>
      <c r="E29" s="0" t="n">
        <v>11933</v>
      </c>
      <c r="F29" s="0" t="n">
        <v>12091</v>
      </c>
      <c r="G29" s="0" t="n">
        <v>12479</v>
      </c>
      <c r="H29" s="0" t="n">
        <v>14418</v>
      </c>
      <c r="I29" s="0" t="n">
        <v>15212</v>
      </c>
      <c r="J29" s="0" t="n">
        <v>14489</v>
      </c>
      <c r="K29" s="0" t="n">
        <v>12316</v>
      </c>
      <c r="L29" s="0" t="n">
        <v>12335</v>
      </c>
      <c r="M29" s="0" t="n">
        <v>12335</v>
      </c>
      <c r="N29" s="0" t="n">
        <v>10318</v>
      </c>
      <c r="O29" s="0" t="n">
        <v>10136</v>
      </c>
      <c r="P29" s="0" t="n">
        <v>10614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16010</v>
      </c>
      <c r="D32" s="0" t="n">
        <v>16049</v>
      </c>
      <c r="E32" s="0" t="n">
        <v>16133</v>
      </c>
      <c r="F32" s="0" t="n">
        <v>16217</v>
      </c>
      <c r="G32" s="0" t="n">
        <v>16618</v>
      </c>
      <c r="H32" s="0" t="n">
        <v>18119</v>
      </c>
      <c r="I32" s="0" t="n">
        <v>18165</v>
      </c>
      <c r="J32" s="0" t="n">
        <v>18000</v>
      </c>
      <c r="K32" s="0" t="n">
        <v>17430</v>
      </c>
      <c r="L32" s="0" t="n">
        <v>17255</v>
      </c>
      <c r="M32" s="0" t="n">
        <v>17160</v>
      </c>
      <c r="N32" s="0" t="n">
        <v>17230</v>
      </c>
      <c r="O32" s="0" t="n">
        <v>17467</v>
      </c>
      <c r="P32" s="0" t="n">
        <v>16061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740</v>
      </c>
      <c r="D33" s="0" t="n">
        <v>752</v>
      </c>
      <c r="E33" s="0" t="n">
        <v>733</v>
      </c>
      <c r="F33" s="0" t="n">
        <v>740</v>
      </c>
      <c r="G33" s="0" t="n">
        <v>711</v>
      </c>
      <c r="H33" s="0" t="n">
        <v>673</v>
      </c>
      <c r="I33" s="0" t="n">
        <v>644</v>
      </c>
      <c r="J33" s="0" t="n">
        <v>760</v>
      </c>
      <c r="K33" s="0" t="n">
        <v>819</v>
      </c>
      <c r="L33" s="0" t="n">
        <v>842</v>
      </c>
      <c r="M33" s="0" t="n">
        <v>841</v>
      </c>
      <c r="N33" s="0" t="n">
        <v>879</v>
      </c>
      <c r="O33" s="0" t="n">
        <v>880</v>
      </c>
      <c r="P33" s="0" t="n">
        <v>758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-100</v>
      </c>
      <c r="D34" s="0" t="n">
        <v>-1087</v>
      </c>
      <c r="E34" s="0" t="n">
        <v>-1995</v>
      </c>
      <c r="F34" s="0" t="n">
        <v>-1074</v>
      </c>
      <c r="G34" s="0" t="n">
        <v>-2143</v>
      </c>
      <c r="H34" s="0" t="n">
        <v>-1370</v>
      </c>
      <c r="I34" s="0" t="n">
        <v>-5398</v>
      </c>
      <c r="J34" s="0" t="n">
        <v>-3704</v>
      </c>
      <c r="K34" s="0" t="n">
        <v>-4359</v>
      </c>
      <c r="L34" s="0" t="n">
        <v>-4030</v>
      </c>
      <c r="M34" s="0" t="n">
        <v>-5296</v>
      </c>
      <c r="N34" s="0" t="n">
        <v>-1200</v>
      </c>
      <c r="O34" s="0" t="n">
        <v>-3794</v>
      </c>
      <c r="P34" s="0" t="n">
        <v>-700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248</v>
      </c>
      <c r="D36" s="0" t="n">
        <v>264</v>
      </c>
      <c r="E36" s="0" t="n">
        <v>248</v>
      </c>
      <c r="F36" s="0" t="n">
        <v>246</v>
      </c>
      <c r="G36" s="0" t="n">
        <v>258</v>
      </c>
      <c r="H36" s="0" t="n">
        <v>246</v>
      </c>
      <c r="I36" s="0" t="n">
        <v>246</v>
      </c>
      <c r="J36" s="0" t="n">
        <v>259</v>
      </c>
      <c r="K36" s="0" t="n">
        <v>246</v>
      </c>
      <c r="L36" s="0" t="n">
        <v>259</v>
      </c>
      <c r="M36" s="0" t="n">
        <v>259</v>
      </c>
      <c r="N36" s="0" t="n">
        <v>268</v>
      </c>
      <c r="O36" s="0" t="n">
        <v>259</v>
      </c>
      <c r="P36" s="0" t="n">
        <v>258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16898</v>
      </c>
      <c r="D38" s="0" t="n">
        <v>15978</v>
      </c>
      <c r="E38" s="0" t="n">
        <v>15119</v>
      </c>
      <c r="F38" s="0" t="n">
        <v>16129</v>
      </c>
      <c r="G38" s="0" t="n">
        <v>15444</v>
      </c>
      <c r="H38" s="0" t="n">
        <v>17668</v>
      </c>
      <c r="I38" s="0" t="n">
        <v>13657</v>
      </c>
      <c r="J38" s="0" t="n">
        <v>15315</v>
      </c>
      <c r="K38" s="0" t="n">
        <v>14136</v>
      </c>
      <c r="L38" s="0" t="n">
        <v>14326</v>
      </c>
      <c r="M38" s="0" t="n">
        <v>12964</v>
      </c>
      <c r="N38" s="0" t="n">
        <v>17177</v>
      </c>
      <c r="O38" s="0" t="n">
        <v>14812</v>
      </c>
      <c r="P38" s="0" t="n">
        <v>16377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110</v>
      </c>
      <c r="D45" s="0" t="n">
        <v>110</v>
      </c>
      <c r="E45" s="0" t="n">
        <v>139</v>
      </c>
      <c r="F45" s="0" t="n">
        <v>153</v>
      </c>
      <c r="G45" s="0" t="n">
        <v>213</v>
      </c>
      <c r="H45" s="0" t="n">
        <v>267</v>
      </c>
      <c r="I45" s="0" t="n">
        <v>241</v>
      </c>
      <c r="J45" s="0" t="n">
        <v>197</v>
      </c>
      <c r="K45" s="0" t="n">
        <v>162</v>
      </c>
      <c r="L45" s="0" t="n">
        <v>165</v>
      </c>
      <c r="M45" s="0" t="n">
        <v>165</v>
      </c>
      <c r="N45" s="0" t="n">
        <v>75</v>
      </c>
      <c r="O45" s="0" t="n">
        <v>93</v>
      </c>
      <c r="P45" s="0" t="n">
        <v>109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1162</v>
      </c>
      <c r="D47" s="0" t="n">
        <v>1162</v>
      </c>
      <c r="E47" s="0" t="n">
        <v>1162</v>
      </c>
      <c r="F47" s="0" t="n">
        <v>1162</v>
      </c>
      <c r="G47" s="0" t="n">
        <v>1162</v>
      </c>
      <c r="H47" s="0" t="n">
        <v>1162</v>
      </c>
      <c r="I47" s="0" t="n">
        <v>1162</v>
      </c>
      <c r="J47" s="0" t="n">
        <v>1162</v>
      </c>
      <c r="K47" s="0" t="n">
        <v>1162</v>
      </c>
      <c r="L47" s="0" t="n">
        <v>1162</v>
      </c>
      <c r="M47" s="0" t="n">
        <v>1162</v>
      </c>
      <c r="N47" s="0" t="n">
        <v>1162</v>
      </c>
      <c r="O47" s="0" t="n">
        <v>1162</v>
      </c>
      <c r="P47" s="0" t="n">
        <v>1162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1</v>
      </c>
      <c r="D48" s="0" t="n">
        <v>1</v>
      </c>
      <c r="E48" s="0" t="n">
        <v>1</v>
      </c>
      <c r="F48" s="0" t="n">
        <v>1</v>
      </c>
      <c r="G48" s="0" t="n">
        <v>1</v>
      </c>
      <c r="H48" s="0" t="n">
        <v>1</v>
      </c>
      <c r="I48" s="0" t="n">
        <v>1</v>
      </c>
      <c r="J48" s="0" t="n">
        <v>1</v>
      </c>
      <c r="K48" s="0" t="n">
        <v>1</v>
      </c>
      <c r="L48" s="0" t="n">
        <v>1</v>
      </c>
      <c r="M48" s="0" t="n">
        <v>1</v>
      </c>
      <c r="N48" s="0" t="n">
        <v>1</v>
      </c>
      <c r="O48" s="0" t="n">
        <v>1</v>
      </c>
      <c r="P48" s="0" t="n">
        <v>1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1368</v>
      </c>
      <c r="D50" s="0" t="n">
        <v>1368</v>
      </c>
      <c r="E50" s="0" t="n">
        <v>1368</v>
      </c>
      <c r="F50" s="0" t="n">
        <v>1175</v>
      </c>
      <c r="G50" s="0" t="n">
        <v>1175</v>
      </c>
      <c r="H50" s="0" t="n">
        <v>1175</v>
      </c>
      <c r="I50" s="0" t="n">
        <v>1175</v>
      </c>
      <c r="J50" s="0" t="n">
        <v>1175</v>
      </c>
      <c r="K50" s="0" t="n">
        <v>1175</v>
      </c>
      <c r="L50" s="0" t="n">
        <v>1175</v>
      </c>
      <c r="M50" s="0" t="n">
        <v>1175</v>
      </c>
      <c r="N50" s="0" t="n">
        <v>1175</v>
      </c>
      <c r="O50" s="0" t="n">
        <v>1175</v>
      </c>
      <c r="P50" s="0" t="n">
        <v>1175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19566</v>
      </c>
      <c r="D51" s="0" t="n">
        <v>18646</v>
      </c>
      <c r="E51" s="0" t="n">
        <v>17817</v>
      </c>
      <c r="F51" s="0" t="n">
        <v>18648</v>
      </c>
      <c r="G51" s="0" t="n">
        <v>18024</v>
      </c>
      <c r="H51" s="0" t="n">
        <v>20304</v>
      </c>
      <c r="I51" s="0" t="n">
        <v>16267</v>
      </c>
      <c r="J51" s="0" t="n">
        <v>17881</v>
      </c>
      <c r="K51" s="0" t="n">
        <v>16667</v>
      </c>
      <c r="L51" s="0" t="n">
        <v>16858</v>
      </c>
      <c r="M51" s="0" t="n">
        <v>15497</v>
      </c>
      <c r="N51" s="0" t="n">
        <v>19617</v>
      </c>
      <c r="O51" s="0" t="n">
        <v>17270</v>
      </c>
      <c r="P51" s="0" t="n">
        <v>18851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-839</v>
      </c>
      <c r="D54" s="0" t="n">
        <v>-841</v>
      </c>
      <c r="E54" s="0" t="n">
        <v>-845</v>
      </c>
      <c r="F54" s="0" t="n">
        <v>-849</v>
      </c>
      <c r="G54" s="0" t="n">
        <v>-868</v>
      </c>
      <c r="H54" s="0" t="n">
        <v>-941</v>
      </c>
      <c r="I54" s="0" t="n">
        <v>-942</v>
      </c>
      <c r="J54" s="0" t="n">
        <v>-939</v>
      </c>
      <c r="K54" s="0" t="n">
        <v>-914</v>
      </c>
      <c r="L54" s="0" t="n">
        <v>-906</v>
      </c>
      <c r="M54" s="0" t="n">
        <v>-901</v>
      </c>
      <c r="N54" s="0" t="n">
        <v>-907</v>
      </c>
      <c r="O54" s="0" t="n">
        <v>-919</v>
      </c>
      <c r="P54" s="0" t="n">
        <v>-842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-174</v>
      </c>
      <c r="D55" s="0" t="n">
        <v>-174</v>
      </c>
      <c r="E55" s="0" t="n">
        <v>-174</v>
      </c>
      <c r="F55" s="0" t="n">
        <v>-174</v>
      </c>
      <c r="G55" s="0" t="n">
        <v>-174</v>
      </c>
      <c r="H55" s="0" t="n">
        <v>-174</v>
      </c>
      <c r="I55" s="0" t="n">
        <v>-174</v>
      </c>
      <c r="J55" s="0" t="n">
        <v>-174</v>
      </c>
      <c r="K55" s="0" t="n">
        <v>-174</v>
      </c>
      <c r="L55" s="0" t="n">
        <v>-174</v>
      </c>
      <c r="M55" s="0" t="n">
        <v>-174</v>
      </c>
      <c r="N55" s="0" t="n">
        <v>-174</v>
      </c>
      <c r="O55" s="0" t="n">
        <v>-174</v>
      </c>
      <c r="P55" s="0" t="n">
        <v>-174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-357</v>
      </c>
      <c r="D56" s="0" t="n">
        <v>-339</v>
      </c>
      <c r="E56" s="0" t="n">
        <v>-315</v>
      </c>
      <c r="F56" s="0" t="n">
        <v>-340</v>
      </c>
      <c r="G56" s="0" t="n">
        <v>-324</v>
      </c>
      <c r="H56" s="0" t="n">
        <v>-397</v>
      </c>
      <c r="I56" s="0" t="n">
        <v>-310</v>
      </c>
      <c r="J56" s="0" t="n">
        <v>-339</v>
      </c>
      <c r="K56" s="0" t="n">
        <v>-310</v>
      </c>
      <c r="L56" s="0" t="n">
        <v>-311</v>
      </c>
      <c r="M56" s="0" t="n">
        <v>-311</v>
      </c>
      <c r="N56" s="0" t="n">
        <v>-420</v>
      </c>
      <c r="O56" s="0" t="n">
        <v>-370</v>
      </c>
      <c r="P56" s="0" t="n">
        <v>-370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-3263</v>
      </c>
      <c r="D57" s="0" t="n">
        <v>-2761</v>
      </c>
      <c r="E57" s="0" t="n">
        <v>-2770</v>
      </c>
      <c r="F57" s="0" t="n">
        <v>-2752</v>
      </c>
      <c r="G57" s="0" t="n">
        <v>-2705</v>
      </c>
      <c r="H57" s="0" t="n">
        <v>-1866</v>
      </c>
      <c r="I57" s="0" t="n">
        <v>-1408</v>
      </c>
      <c r="J57" s="0" t="n">
        <v>-1883</v>
      </c>
      <c r="K57" s="0" t="n">
        <v>-1915</v>
      </c>
      <c r="L57" s="0" t="n">
        <v>-2061</v>
      </c>
      <c r="M57" s="0" t="n">
        <v>-1805</v>
      </c>
      <c r="N57" s="0" t="n">
        <v>-1756</v>
      </c>
      <c r="O57" s="0" t="n">
        <v>-1635</v>
      </c>
      <c r="P57" s="0" t="n">
        <v>-2785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-403</v>
      </c>
      <c r="D58" s="0" t="n">
        <v>-406</v>
      </c>
      <c r="E58" s="0" t="n">
        <v>-377</v>
      </c>
      <c r="F58" s="0" t="n">
        <v>-406</v>
      </c>
      <c r="G58" s="0" t="n">
        <v>-388</v>
      </c>
      <c r="H58" s="0" t="n">
        <v>-518</v>
      </c>
      <c r="I58" s="0" t="n">
        <v>-413</v>
      </c>
      <c r="J58" s="0" t="n">
        <v>-436</v>
      </c>
      <c r="K58" s="0" t="n">
        <v>-394</v>
      </c>
      <c r="L58" s="0" t="n">
        <v>-390</v>
      </c>
      <c r="M58" s="0" t="n">
        <v>-362</v>
      </c>
      <c r="N58" s="0" t="n">
        <v>-503</v>
      </c>
      <c r="O58" s="0" t="n">
        <v>-432</v>
      </c>
      <c r="P58" s="0" t="n">
        <v>-411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14530</v>
      </c>
      <c r="D59" s="0" t="n">
        <v>14126</v>
      </c>
      <c r="E59" s="0" t="n">
        <v>13335</v>
      </c>
      <c r="F59" s="0" t="n">
        <v>14127</v>
      </c>
      <c r="G59" s="0" t="n">
        <v>13565</v>
      </c>
      <c r="H59" s="0" t="n">
        <v>16407</v>
      </c>
      <c r="I59" s="0" t="n">
        <v>13020</v>
      </c>
      <c r="J59" s="0" t="n">
        <v>14110</v>
      </c>
      <c r="K59" s="0" t="n">
        <v>12960</v>
      </c>
      <c r="L59" s="0" t="n">
        <v>13015</v>
      </c>
      <c r="M59" s="0" t="n">
        <v>11943</v>
      </c>
      <c r="N59" s="0" t="n">
        <v>15856</v>
      </c>
      <c r="O59" s="0" t="n">
        <v>13739</v>
      </c>
      <c r="P59" s="0" t="n">
        <v>14268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3308</v>
      </c>
      <c r="D62" s="0" t="n">
        <v>2903</v>
      </c>
      <c r="E62" s="0" t="n">
        <v>1403</v>
      </c>
      <c r="F62" s="0" t="n">
        <v>2036</v>
      </c>
      <c r="G62" s="0" t="n">
        <v>1086</v>
      </c>
      <c r="H62" s="0" t="n">
        <v>1990</v>
      </c>
      <c r="I62" s="0" t="n">
        <v>-2193</v>
      </c>
      <c r="J62" s="0" t="n">
        <v>-379</v>
      </c>
      <c r="K62" s="0" t="n">
        <v>644</v>
      </c>
      <c r="L62" s="0" t="n">
        <v>680</v>
      </c>
      <c r="M62" s="0" t="n">
        <v>-392</v>
      </c>
      <c r="N62" s="0" t="n">
        <v>5537</v>
      </c>
      <c r="O62" s="0" t="n">
        <v>3604</v>
      </c>
      <c r="P62" s="0" t="n">
        <v>3654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121</v>
      </c>
    </row>
    <row r="4" customFormat="false" ht="12.75" hidden="false" customHeight="false" outlineLevel="0" collapsed="false">
      <c r="B4" s="0" t="s">
        <v>124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2661</v>
      </c>
      <c r="D19" s="0" t="n">
        <v>2661</v>
      </c>
      <c r="E19" s="0" t="n">
        <v>2653</v>
      </c>
      <c r="F19" s="0" t="n">
        <v>2629</v>
      </c>
      <c r="G19" s="0" t="n">
        <v>2553</v>
      </c>
      <c r="H19" s="0" t="n">
        <v>2561</v>
      </c>
      <c r="I19" s="0" t="n">
        <v>2565</v>
      </c>
      <c r="J19" s="0" t="n">
        <v>2568</v>
      </c>
      <c r="K19" s="0" t="n">
        <v>2553</v>
      </c>
      <c r="L19" s="0" t="n">
        <v>2532</v>
      </c>
      <c r="M19" s="0" t="n">
        <v>2532</v>
      </c>
      <c r="N19" s="0" t="n">
        <v>2644</v>
      </c>
      <c r="O19" s="0" t="n">
        <v>2670</v>
      </c>
      <c r="P19" s="0" t="n">
        <v>2685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2261</v>
      </c>
      <c r="D20" s="0" t="n">
        <v>2261</v>
      </c>
      <c r="E20" s="0" t="n">
        <v>2141</v>
      </c>
      <c r="F20" s="0" t="n">
        <v>2246</v>
      </c>
      <c r="G20" s="0" t="n">
        <v>2602</v>
      </c>
      <c r="H20" s="0" t="n">
        <v>2765</v>
      </c>
      <c r="I20" s="0" t="n">
        <v>2806</v>
      </c>
      <c r="J20" s="0" t="n">
        <v>2777</v>
      </c>
      <c r="K20" s="0" t="n">
        <v>2538</v>
      </c>
      <c r="L20" s="0" t="n">
        <v>2467</v>
      </c>
      <c r="M20" s="0" t="n">
        <v>2467</v>
      </c>
      <c r="N20" s="0" t="n">
        <v>2344</v>
      </c>
      <c r="O20" s="0" t="n">
        <v>2336</v>
      </c>
      <c r="P20" s="0" t="n">
        <v>2345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4783</v>
      </c>
      <c r="D24" s="0" t="n">
        <v>4783</v>
      </c>
      <c r="E24" s="0" t="n">
        <v>5775</v>
      </c>
      <c r="F24" s="0" t="n">
        <v>5896</v>
      </c>
      <c r="G24" s="0" t="n">
        <v>6221</v>
      </c>
      <c r="H24" s="0" t="n">
        <v>7832</v>
      </c>
      <c r="I24" s="0" t="n">
        <v>8807</v>
      </c>
      <c r="J24" s="0" t="n">
        <v>8519</v>
      </c>
      <c r="K24" s="0" t="n">
        <v>6268</v>
      </c>
      <c r="L24" s="0" t="n">
        <v>6287</v>
      </c>
      <c r="M24" s="0" t="n">
        <v>6287</v>
      </c>
      <c r="N24" s="0" t="n">
        <v>4113</v>
      </c>
      <c r="O24" s="0" t="n">
        <v>3640</v>
      </c>
      <c r="P24" s="0" t="n">
        <v>4182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199</v>
      </c>
      <c r="D25" s="0" t="n">
        <v>199</v>
      </c>
      <c r="E25" s="0" t="n">
        <v>157</v>
      </c>
      <c r="F25" s="0" t="n">
        <v>76</v>
      </c>
      <c r="G25" s="0" t="n">
        <v>7</v>
      </c>
      <c r="H25" s="0" t="n">
        <v>4</v>
      </c>
      <c r="I25" s="0" t="n">
        <v>4</v>
      </c>
      <c r="J25" s="0" t="n">
        <v>3</v>
      </c>
      <c r="K25" s="0" t="n">
        <v>8100100170198200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-1046</v>
      </c>
      <c r="D28" s="0" t="n">
        <v>-1046</v>
      </c>
      <c r="E28" s="0" t="n">
        <v>-1159</v>
      </c>
      <c r="F28" s="0" t="n">
        <v>-1097</v>
      </c>
      <c r="G28" s="0" t="n">
        <v>-982</v>
      </c>
      <c r="H28" s="0" t="n">
        <v>-812</v>
      </c>
      <c r="I28" s="0" t="n">
        <v>-883</v>
      </c>
      <c r="J28" s="0" t="n">
        <v>-861</v>
      </c>
      <c r="K28" s="0" t="n">
        <v>-981</v>
      </c>
      <c r="L28" s="0" t="n">
        <v>-975</v>
      </c>
      <c r="M28" s="0" t="n">
        <v>-975</v>
      </c>
      <c r="N28" s="0" t="n">
        <v>-895</v>
      </c>
      <c r="O28" s="0" t="n">
        <v>-907</v>
      </c>
      <c r="P28" s="0" t="n">
        <v>-979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10848</v>
      </c>
      <c r="D29" s="0" t="n">
        <v>10848</v>
      </c>
      <c r="E29" s="0" t="n">
        <v>11557</v>
      </c>
      <c r="F29" s="0" t="n">
        <v>11740</v>
      </c>
      <c r="G29" s="0" t="n">
        <v>12391</v>
      </c>
      <c r="H29" s="0" t="n">
        <v>14340</v>
      </c>
      <c r="I29" s="0" t="n">
        <v>15289</v>
      </c>
      <c r="J29" s="0" t="n">
        <v>14996</v>
      </c>
      <c r="K29" s="0" t="n">
        <v>12376</v>
      </c>
      <c r="L29" s="0" t="n">
        <v>12401</v>
      </c>
      <c r="M29" s="0" t="n">
        <v>12401</v>
      </c>
      <c r="N29" s="0" t="n">
        <v>10366</v>
      </c>
      <c r="O29" s="0" t="n">
        <v>9927</v>
      </c>
      <c r="P29" s="0" t="n">
        <v>10427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16010</v>
      </c>
      <c r="D32" s="0" t="n">
        <v>16049</v>
      </c>
      <c r="E32" s="0" t="n">
        <v>16133</v>
      </c>
      <c r="F32" s="0" t="n">
        <v>16217</v>
      </c>
      <c r="G32" s="0" t="n">
        <v>16618</v>
      </c>
      <c r="H32" s="0" t="n">
        <v>18119</v>
      </c>
      <c r="I32" s="0" t="n">
        <v>18165</v>
      </c>
      <c r="J32" s="0" t="n">
        <v>18000</v>
      </c>
      <c r="K32" s="0" t="n">
        <v>17430</v>
      </c>
      <c r="L32" s="0" t="n">
        <v>17255</v>
      </c>
      <c r="M32" s="0" t="n">
        <v>17160</v>
      </c>
      <c r="N32" s="0" t="n">
        <v>17230</v>
      </c>
      <c r="O32" s="0" t="n">
        <v>17467</v>
      </c>
      <c r="P32" s="0" t="n">
        <v>16061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740</v>
      </c>
      <c r="D33" s="0" t="n">
        <v>752</v>
      </c>
      <c r="E33" s="0" t="n">
        <v>733</v>
      </c>
      <c r="F33" s="0" t="n">
        <v>740</v>
      </c>
      <c r="G33" s="0" t="n">
        <v>711</v>
      </c>
      <c r="H33" s="0" t="n">
        <v>673</v>
      </c>
      <c r="I33" s="0" t="n">
        <v>644</v>
      </c>
      <c r="J33" s="0" t="n">
        <v>760</v>
      </c>
      <c r="K33" s="0" t="n">
        <v>819</v>
      </c>
      <c r="L33" s="0" t="n">
        <v>842</v>
      </c>
      <c r="M33" s="0" t="n">
        <v>841</v>
      </c>
      <c r="N33" s="0" t="n">
        <v>879</v>
      </c>
      <c r="O33" s="0" t="n">
        <v>880</v>
      </c>
      <c r="P33" s="0" t="n">
        <v>758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-100</v>
      </c>
      <c r="D34" s="0" t="n">
        <v>-1072</v>
      </c>
      <c r="E34" s="0" t="n">
        <v>-1975</v>
      </c>
      <c r="F34" s="0" t="n">
        <v>-1056</v>
      </c>
      <c r="G34" s="0" t="n">
        <v>-2116</v>
      </c>
      <c r="H34" s="0" t="n">
        <v>-1349</v>
      </c>
      <c r="I34" s="0" t="n">
        <v>-5398</v>
      </c>
      <c r="J34" s="0" t="n">
        <v>-3686</v>
      </c>
      <c r="K34" s="0" t="n">
        <v>-4359</v>
      </c>
      <c r="L34" s="0" t="n">
        <v>-4030</v>
      </c>
      <c r="M34" s="0" t="n">
        <v>-5296</v>
      </c>
      <c r="N34" s="0" t="n">
        <v>-1200</v>
      </c>
      <c r="O34" s="0" t="n">
        <v>-3780</v>
      </c>
      <c r="P34" s="0" t="n">
        <v>-700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248</v>
      </c>
      <c r="D36" s="0" t="n">
        <v>264</v>
      </c>
      <c r="E36" s="0" t="n">
        <v>248</v>
      </c>
      <c r="F36" s="0" t="n">
        <v>246</v>
      </c>
      <c r="G36" s="0" t="n">
        <v>258</v>
      </c>
      <c r="H36" s="0" t="n">
        <v>246</v>
      </c>
      <c r="I36" s="0" t="n">
        <v>246</v>
      </c>
      <c r="J36" s="0" t="n">
        <v>259</v>
      </c>
      <c r="K36" s="0" t="n">
        <v>246</v>
      </c>
      <c r="L36" s="0" t="n">
        <v>259</v>
      </c>
      <c r="M36" s="0" t="n">
        <v>259</v>
      </c>
      <c r="N36" s="0" t="n">
        <v>268</v>
      </c>
      <c r="O36" s="0" t="n">
        <v>259</v>
      </c>
      <c r="P36" s="0" t="n">
        <v>258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16898</v>
      </c>
      <c r="D38" s="0" t="n">
        <v>15993</v>
      </c>
      <c r="E38" s="0" t="n">
        <v>15139</v>
      </c>
      <c r="F38" s="0" t="n">
        <v>16147</v>
      </c>
      <c r="G38" s="0" t="n">
        <v>15471</v>
      </c>
      <c r="H38" s="0" t="n">
        <v>17689</v>
      </c>
      <c r="I38" s="0" t="n">
        <v>13657</v>
      </c>
      <c r="J38" s="0" t="n">
        <v>15333</v>
      </c>
      <c r="K38" s="0" t="n">
        <v>14136</v>
      </c>
      <c r="L38" s="0" t="n">
        <v>14326</v>
      </c>
      <c r="M38" s="0" t="n">
        <v>12964</v>
      </c>
      <c r="N38" s="0" t="n">
        <v>17177</v>
      </c>
      <c r="O38" s="0" t="n">
        <v>14826</v>
      </c>
      <c r="P38" s="0" t="n">
        <v>16377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88</v>
      </c>
      <c r="D45" s="0" t="n">
        <v>88</v>
      </c>
      <c r="E45" s="0" t="n">
        <v>117</v>
      </c>
      <c r="F45" s="0" t="n">
        <v>153</v>
      </c>
      <c r="G45" s="0" t="n">
        <v>206</v>
      </c>
      <c r="H45" s="0" t="n">
        <v>260</v>
      </c>
      <c r="I45" s="0" t="n">
        <v>234</v>
      </c>
      <c r="J45" s="0" t="n">
        <v>190</v>
      </c>
      <c r="K45" s="0" t="n">
        <v>162</v>
      </c>
      <c r="L45" s="0" t="n">
        <v>165</v>
      </c>
      <c r="M45" s="0" t="n">
        <v>165</v>
      </c>
      <c r="N45" s="0" t="n">
        <v>75</v>
      </c>
      <c r="O45" s="0" t="n">
        <v>93</v>
      </c>
      <c r="P45" s="0" t="n">
        <v>109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1162</v>
      </c>
      <c r="D47" s="0" t="n">
        <v>1162</v>
      </c>
      <c r="E47" s="0" t="n">
        <v>1162</v>
      </c>
      <c r="F47" s="0" t="n">
        <v>1162</v>
      </c>
      <c r="G47" s="0" t="n">
        <v>1162</v>
      </c>
      <c r="H47" s="0" t="n">
        <v>1162</v>
      </c>
      <c r="I47" s="0" t="n">
        <v>1162</v>
      </c>
      <c r="J47" s="0" t="n">
        <v>1162</v>
      </c>
      <c r="K47" s="0" t="n">
        <v>1162</v>
      </c>
      <c r="L47" s="0" t="n">
        <v>1162</v>
      </c>
      <c r="M47" s="0" t="n">
        <v>0</v>
      </c>
      <c r="N47" s="0" t="n">
        <v>0</v>
      </c>
      <c r="O47" s="0" t="n">
        <v>1162</v>
      </c>
      <c r="P47" s="0" t="n">
        <v>1162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1</v>
      </c>
      <c r="D48" s="0" t="n">
        <v>1</v>
      </c>
      <c r="E48" s="0" t="n">
        <v>1</v>
      </c>
      <c r="F48" s="0" t="n">
        <v>1</v>
      </c>
      <c r="G48" s="0" t="n">
        <v>1</v>
      </c>
      <c r="H48" s="0" t="n">
        <v>1</v>
      </c>
      <c r="I48" s="0" t="n">
        <v>1</v>
      </c>
      <c r="J48" s="0" t="n">
        <v>1</v>
      </c>
      <c r="K48" s="0" t="n">
        <v>1</v>
      </c>
      <c r="L48" s="0" t="n">
        <v>1</v>
      </c>
      <c r="M48" s="0" t="n">
        <v>1</v>
      </c>
      <c r="N48" s="0" t="n">
        <v>1</v>
      </c>
      <c r="O48" s="0" t="n">
        <v>1</v>
      </c>
      <c r="P48" s="0" t="n">
        <v>1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1175</v>
      </c>
      <c r="D50" s="0" t="n">
        <v>1175</v>
      </c>
      <c r="E50" s="0" t="n">
        <v>1175</v>
      </c>
      <c r="F50" s="0" t="n">
        <v>1315</v>
      </c>
      <c r="G50" s="0" t="n">
        <v>1315</v>
      </c>
      <c r="H50" s="0" t="n">
        <v>1315</v>
      </c>
      <c r="I50" s="0" t="n">
        <v>1315</v>
      </c>
      <c r="J50" s="0" t="n">
        <v>1315</v>
      </c>
      <c r="K50" s="0" t="n">
        <v>1315</v>
      </c>
      <c r="L50" s="0" t="n">
        <v>1315</v>
      </c>
      <c r="M50" s="0" t="n">
        <v>1315</v>
      </c>
      <c r="N50" s="0" t="n">
        <v>1315</v>
      </c>
      <c r="O50" s="0" t="n">
        <v>1315</v>
      </c>
      <c r="P50" s="0" t="n">
        <v>1315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19351</v>
      </c>
      <c r="D51" s="0" t="n">
        <v>18446</v>
      </c>
      <c r="E51" s="0" t="n">
        <v>17620</v>
      </c>
      <c r="F51" s="0" t="n">
        <v>18807</v>
      </c>
      <c r="G51" s="0" t="n">
        <v>18184</v>
      </c>
      <c r="H51" s="0" t="n">
        <v>20458</v>
      </c>
      <c r="I51" s="0" t="n">
        <v>16401</v>
      </c>
      <c r="J51" s="0" t="n">
        <v>18032</v>
      </c>
      <c r="K51" s="0" t="n">
        <v>16807</v>
      </c>
      <c r="L51" s="0" t="n">
        <v>16999</v>
      </c>
      <c r="M51" s="0" t="n">
        <v>14475</v>
      </c>
      <c r="N51" s="0" t="n">
        <v>18595</v>
      </c>
      <c r="O51" s="0" t="n">
        <v>17424</v>
      </c>
      <c r="P51" s="0" t="n">
        <v>18991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-839</v>
      </c>
      <c r="D54" s="0" t="n">
        <v>-841</v>
      </c>
      <c r="E54" s="0" t="n">
        <v>-845</v>
      </c>
      <c r="F54" s="0" t="n">
        <v>-849</v>
      </c>
      <c r="G54" s="0" t="n">
        <v>-868</v>
      </c>
      <c r="H54" s="0" t="n">
        <v>-941</v>
      </c>
      <c r="I54" s="0" t="n">
        <v>-942</v>
      </c>
      <c r="J54" s="0" t="n">
        <v>-939</v>
      </c>
      <c r="K54" s="0" t="n">
        <v>-914</v>
      </c>
      <c r="L54" s="0" t="n">
        <v>-906</v>
      </c>
      <c r="M54" s="0" t="n">
        <v>-901</v>
      </c>
      <c r="N54" s="0" t="n">
        <v>-907</v>
      </c>
      <c r="O54" s="0" t="n">
        <v>-919</v>
      </c>
      <c r="P54" s="0" t="n">
        <v>-842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-174</v>
      </c>
      <c r="D55" s="0" t="n">
        <v>-174</v>
      </c>
      <c r="E55" s="0" t="n">
        <v>-174</v>
      </c>
      <c r="F55" s="0" t="n">
        <v>-174</v>
      </c>
      <c r="G55" s="0" t="n">
        <v>-174</v>
      </c>
      <c r="H55" s="0" t="n">
        <v>-174</v>
      </c>
      <c r="I55" s="0" t="n">
        <v>-174</v>
      </c>
      <c r="J55" s="0" t="n">
        <v>-174</v>
      </c>
      <c r="K55" s="0" t="n">
        <v>-174</v>
      </c>
      <c r="L55" s="0" t="n">
        <v>-174</v>
      </c>
      <c r="M55" s="0" t="n">
        <v>0</v>
      </c>
      <c r="N55" s="0" t="n">
        <v>0</v>
      </c>
      <c r="O55" s="0" t="n">
        <v>-174</v>
      </c>
      <c r="P55" s="0" t="n">
        <v>-174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-357</v>
      </c>
      <c r="D56" s="0" t="n">
        <v>-339</v>
      </c>
      <c r="E56" s="0" t="n">
        <v>-316</v>
      </c>
      <c r="F56" s="0" t="n">
        <v>-341</v>
      </c>
      <c r="G56" s="0" t="n">
        <v>-325</v>
      </c>
      <c r="H56" s="0" t="n">
        <v>-398</v>
      </c>
      <c r="I56" s="0" t="n">
        <v>-310</v>
      </c>
      <c r="J56" s="0" t="n">
        <v>-339</v>
      </c>
      <c r="K56" s="0" t="n">
        <v>-310</v>
      </c>
      <c r="L56" s="0" t="n">
        <v>-311</v>
      </c>
      <c r="M56" s="0" t="n">
        <v>-271</v>
      </c>
      <c r="N56" s="0" t="n">
        <v>-380</v>
      </c>
      <c r="O56" s="0" t="n">
        <v>-370</v>
      </c>
      <c r="P56" s="0" t="n">
        <v>-370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-3263</v>
      </c>
      <c r="D57" s="0" t="n">
        <v>-2761</v>
      </c>
      <c r="E57" s="0" t="n">
        <v>-2770</v>
      </c>
      <c r="F57" s="0" t="n">
        <v>-2752</v>
      </c>
      <c r="G57" s="0" t="n">
        <v>-2705</v>
      </c>
      <c r="H57" s="0" t="n">
        <v>-1866</v>
      </c>
      <c r="I57" s="0" t="n">
        <v>-1408</v>
      </c>
      <c r="J57" s="0" t="n">
        <v>-1883</v>
      </c>
      <c r="K57" s="0" t="n">
        <v>-1915</v>
      </c>
      <c r="L57" s="0" t="n">
        <v>-2061</v>
      </c>
      <c r="M57" s="0" t="n">
        <v>-1805</v>
      </c>
      <c r="N57" s="0" t="n">
        <v>-1756</v>
      </c>
      <c r="O57" s="0" t="n">
        <v>-1635</v>
      </c>
      <c r="P57" s="0" t="n">
        <v>-2785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-396</v>
      </c>
      <c r="D58" s="0" t="n">
        <v>-399</v>
      </c>
      <c r="E58" s="0" t="n">
        <v>-371</v>
      </c>
      <c r="F58" s="0" t="n">
        <v>-411</v>
      </c>
      <c r="G58" s="0" t="n">
        <v>-393</v>
      </c>
      <c r="H58" s="0" t="n">
        <v>-523</v>
      </c>
      <c r="I58" s="0" t="n">
        <v>-418</v>
      </c>
      <c r="J58" s="0" t="n">
        <v>-441</v>
      </c>
      <c r="K58" s="0" t="n">
        <v>-398</v>
      </c>
      <c r="L58" s="0" t="n">
        <v>-395</v>
      </c>
      <c r="M58" s="0" t="n">
        <v>-334</v>
      </c>
      <c r="N58" s="0" t="n">
        <v>-475</v>
      </c>
      <c r="O58" s="0" t="n">
        <v>-438</v>
      </c>
      <c r="P58" s="0" t="n">
        <v>-416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14322</v>
      </c>
      <c r="D59" s="0" t="n">
        <v>13932</v>
      </c>
      <c r="E59" s="0" t="n">
        <v>13145</v>
      </c>
      <c r="F59" s="0" t="n">
        <v>14280</v>
      </c>
      <c r="G59" s="0" t="n">
        <v>13719</v>
      </c>
      <c r="H59" s="0" t="n">
        <v>16556</v>
      </c>
      <c r="I59" s="0" t="n">
        <v>13149</v>
      </c>
      <c r="J59" s="0" t="n">
        <v>14255</v>
      </c>
      <c r="K59" s="0" t="n">
        <v>13095</v>
      </c>
      <c r="L59" s="0" t="n">
        <v>13150</v>
      </c>
      <c r="M59" s="0" t="n">
        <v>11165</v>
      </c>
      <c r="N59" s="0" t="n">
        <v>15077</v>
      </c>
      <c r="O59" s="0" t="n">
        <v>13888</v>
      </c>
      <c r="P59" s="0" t="n">
        <v>14404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3473</v>
      </c>
      <c r="D62" s="0" t="n">
        <v>3084</v>
      </c>
      <c r="E62" s="0" t="n">
        <v>1588</v>
      </c>
      <c r="F62" s="0" t="n">
        <v>2540</v>
      </c>
      <c r="G62" s="0" t="n">
        <v>1328</v>
      </c>
      <c r="H62" s="0" t="n">
        <v>2216</v>
      </c>
      <c r="I62" s="0" t="n">
        <v>-2140</v>
      </c>
      <c r="J62" s="0" t="n">
        <v>-741</v>
      </c>
      <c r="K62" s="0" t="n">
        <v>719</v>
      </c>
      <c r="L62" s="0" t="n">
        <v>750</v>
      </c>
      <c r="M62" s="0" t="n">
        <v>-1236</v>
      </c>
      <c r="N62" s="0" t="n">
        <v>4711</v>
      </c>
      <c r="O62" s="0" t="n">
        <v>3961</v>
      </c>
      <c r="P62" s="0" t="n">
        <v>3977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122</v>
      </c>
    </row>
    <row r="4" customFormat="false" ht="12.75" hidden="false" customHeight="false" outlineLevel="0" collapsed="false">
      <c r="B4" s="0" t="s">
        <v>124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2666</v>
      </c>
      <c r="D19" s="0" t="n">
        <v>2666</v>
      </c>
      <c r="E19" s="0" t="n">
        <v>2657</v>
      </c>
      <c r="F19" s="0" t="n">
        <v>2632</v>
      </c>
      <c r="G19" s="0" t="n">
        <v>2557</v>
      </c>
      <c r="H19" s="0" t="n">
        <v>2567</v>
      </c>
      <c r="I19" s="0" t="n">
        <v>2518</v>
      </c>
      <c r="J19" s="0" t="n">
        <v>2522</v>
      </c>
      <c r="K19" s="0" t="n">
        <v>2508</v>
      </c>
      <c r="L19" s="0" t="n">
        <v>2484</v>
      </c>
      <c r="M19" s="0" t="n">
        <v>2484</v>
      </c>
      <c r="N19" s="0" t="n">
        <v>2597</v>
      </c>
      <c r="O19" s="0" t="n">
        <v>2624</v>
      </c>
      <c r="P19" s="0" t="n">
        <v>2640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2268</v>
      </c>
      <c r="D20" s="0" t="n">
        <v>2268</v>
      </c>
      <c r="E20" s="0" t="n">
        <v>2148</v>
      </c>
      <c r="F20" s="0" t="n">
        <v>2254</v>
      </c>
      <c r="G20" s="0" t="n">
        <v>2609</v>
      </c>
      <c r="H20" s="0" t="n">
        <v>2773</v>
      </c>
      <c r="I20" s="0" t="n">
        <v>2710</v>
      </c>
      <c r="J20" s="0" t="n">
        <v>2682</v>
      </c>
      <c r="K20" s="0" t="n">
        <v>2441</v>
      </c>
      <c r="L20" s="0" t="n">
        <v>2321</v>
      </c>
      <c r="M20" s="0" t="n">
        <v>2321</v>
      </c>
      <c r="N20" s="0" t="n">
        <v>2198</v>
      </c>
      <c r="O20" s="0" t="n">
        <v>2188</v>
      </c>
      <c r="P20" s="0" t="n">
        <v>2197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4874</v>
      </c>
      <c r="D24" s="0" t="n">
        <v>4874</v>
      </c>
      <c r="E24" s="0" t="n">
        <v>5838</v>
      </c>
      <c r="F24" s="0" t="n">
        <v>5965</v>
      </c>
      <c r="G24" s="0" t="n">
        <v>6440</v>
      </c>
      <c r="H24" s="0" t="n">
        <v>8089</v>
      </c>
      <c r="I24" s="0" t="n">
        <v>9072</v>
      </c>
      <c r="J24" s="0" t="n">
        <v>8790</v>
      </c>
      <c r="K24" s="0" t="n">
        <v>6425</v>
      </c>
      <c r="L24" s="0" t="n">
        <v>6335</v>
      </c>
      <c r="M24" s="0" t="n">
        <v>6335</v>
      </c>
      <c r="N24" s="0" t="n">
        <v>4522</v>
      </c>
      <c r="O24" s="0" t="n">
        <v>3930</v>
      </c>
      <c r="P24" s="0" t="n">
        <v>4486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199</v>
      </c>
      <c r="D25" s="0" t="n">
        <v>199</v>
      </c>
      <c r="E25" s="0" t="n">
        <v>157</v>
      </c>
      <c r="F25" s="0" t="n">
        <v>76</v>
      </c>
      <c r="G25" s="0" t="n">
        <v>7</v>
      </c>
      <c r="H25" s="0" t="n">
        <v>4</v>
      </c>
      <c r="I25" s="0" t="n">
        <v>4</v>
      </c>
      <c r="J25" s="0" t="n">
        <v>3</v>
      </c>
      <c r="K25" s="0" t="n">
        <v>8100100170198200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-1058</v>
      </c>
      <c r="D28" s="0" t="n">
        <v>-1058</v>
      </c>
      <c r="E28" s="0" t="n">
        <v>-1168</v>
      </c>
      <c r="F28" s="0" t="n">
        <v>-1106</v>
      </c>
      <c r="G28" s="0" t="n">
        <v>-1005</v>
      </c>
      <c r="H28" s="0" t="n">
        <v>-830</v>
      </c>
      <c r="I28" s="0" t="n">
        <v>-895</v>
      </c>
      <c r="J28" s="0" t="n">
        <v>-873</v>
      </c>
      <c r="K28" s="0" t="n">
        <v>-987</v>
      </c>
      <c r="L28" s="0" t="n">
        <v>-966</v>
      </c>
      <c r="M28" s="0" t="n">
        <v>-966</v>
      </c>
      <c r="N28" s="0" t="n">
        <v>-926</v>
      </c>
      <c r="O28" s="0" t="n">
        <v>-925</v>
      </c>
      <c r="P28" s="0" t="n">
        <v>-999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10939</v>
      </c>
      <c r="D29" s="0" t="n">
        <v>10939</v>
      </c>
      <c r="E29" s="0" t="n">
        <v>11622</v>
      </c>
      <c r="F29" s="0" t="n">
        <v>11811</v>
      </c>
      <c r="G29" s="0" t="n">
        <v>12598</v>
      </c>
      <c r="H29" s="0" t="n">
        <v>14593</v>
      </c>
      <c r="I29" s="0" t="n">
        <v>15399</v>
      </c>
      <c r="J29" s="0" t="n">
        <v>15114</v>
      </c>
      <c r="K29" s="0" t="n">
        <v>12385</v>
      </c>
      <c r="L29" s="0" t="n">
        <v>12264</v>
      </c>
      <c r="M29" s="0" t="n">
        <v>12264</v>
      </c>
      <c r="N29" s="0" t="n">
        <v>10551</v>
      </c>
      <c r="O29" s="0" t="n">
        <v>10005</v>
      </c>
      <c r="P29" s="0" t="n">
        <v>10518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16010</v>
      </c>
      <c r="D32" s="0" t="n">
        <v>16049</v>
      </c>
      <c r="E32" s="0" t="n">
        <v>16133</v>
      </c>
      <c r="F32" s="0" t="n">
        <v>16217</v>
      </c>
      <c r="G32" s="0" t="n">
        <v>16618</v>
      </c>
      <c r="H32" s="0" t="n">
        <v>18119</v>
      </c>
      <c r="I32" s="0" t="n">
        <v>18165</v>
      </c>
      <c r="J32" s="0" t="n">
        <v>18000</v>
      </c>
      <c r="K32" s="0" t="n">
        <v>17430</v>
      </c>
      <c r="L32" s="0" t="n">
        <v>17255</v>
      </c>
      <c r="M32" s="0" t="n">
        <v>17160</v>
      </c>
      <c r="N32" s="0" t="n">
        <v>17230</v>
      </c>
      <c r="O32" s="0" t="n">
        <v>17467</v>
      </c>
      <c r="P32" s="0" t="n">
        <v>16061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740</v>
      </c>
      <c r="D33" s="0" t="n">
        <v>752</v>
      </c>
      <c r="E33" s="0" t="n">
        <v>733</v>
      </c>
      <c r="F33" s="0" t="n">
        <v>740</v>
      </c>
      <c r="G33" s="0" t="n">
        <v>711</v>
      </c>
      <c r="H33" s="0" t="n">
        <v>673</v>
      </c>
      <c r="I33" s="0" t="n">
        <v>644</v>
      </c>
      <c r="J33" s="0" t="n">
        <v>760</v>
      </c>
      <c r="K33" s="0" t="n">
        <v>819</v>
      </c>
      <c r="L33" s="0" t="n">
        <v>842</v>
      </c>
      <c r="M33" s="0" t="n">
        <v>841</v>
      </c>
      <c r="N33" s="0" t="n">
        <v>879</v>
      </c>
      <c r="O33" s="0" t="n">
        <v>880</v>
      </c>
      <c r="P33" s="0" t="n">
        <v>758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-100</v>
      </c>
      <c r="D34" s="0" t="n">
        <v>-1051</v>
      </c>
      <c r="E34" s="0" t="n">
        <v>-1953</v>
      </c>
      <c r="F34" s="0" t="n">
        <v>-1038</v>
      </c>
      <c r="G34" s="0" t="n">
        <v>-2093</v>
      </c>
      <c r="H34" s="0" t="n">
        <v>-1326</v>
      </c>
      <c r="I34" s="0" t="n">
        <v>-5398</v>
      </c>
      <c r="J34" s="0" t="n">
        <v>-3671</v>
      </c>
      <c r="K34" s="0" t="n">
        <v>-4359</v>
      </c>
      <c r="L34" s="0" t="n">
        <v>-4030</v>
      </c>
      <c r="M34" s="0" t="n">
        <v>-5296</v>
      </c>
      <c r="N34" s="0" t="n">
        <v>-1200</v>
      </c>
      <c r="O34" s="0" t="n">
        <v>-3766</v>
      </c>
      <c r="P34" s="0" t="n">
        <v>-700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248</v>
      </c>
      <c r="D36" s="0" t="n">
        <v>264</v>
      </c>
      <c r="E36" s="0" t="n">
        <v>248</v>
      </c>
      <c r="F36" s="0" t="n">
        <v>246</v>
      </c>
      <c r="G36" s="0" t="n">
        <v>258</v>
      </c>
      <c r="H36" s="0" t="n">
        <v>246</v>
      </c>
      <c r="I36" s="0" t="n">
        <v>246</v>
      </c>
      <c r="J36" s="0" t="n">
        <v>259</v>
      </c>
      <c r="K36" s="0" t="n">
        <v>246</v>
      </c>
      <c r="L36" s="0" t="n">
        <v>259</v>
      </c>
      <c r="M36" s="0" t="n">
        <v>259</v>
      </c>
      <c r="N36" s="0" t="n">
        <v>268</v>
      </c>
      <c r="O36" s="0" t="n">
        <v>259</v>
      </c>
      <c r="P36" s="0" t="n">
        <v>258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16898</v>
      </c>
      <c r="D38" s="0" t="n">
        <v>16014</v>
      </c>
      <c r="E38" s="0" t="n">
        <v>15161</v>
      </c>
      <c r="F38" s="0" t="n">
        <v>16165</v>
      </c>
      <c r="G38" s="0" t="n">
        <v>15494</v>
      </c>
      <c r="H38" s="0" t="n">
        <v>17712</v>
      </c>
      <c r="I38" s="0" t="n">
        <v>13657</v>
      </c>
      <c r="J38" s="0" t="n">
        <v>15348</v>
      </c>
      <c r="K38" s="0" t="n">
        <v>14136</v>
      </c>
      <c r="L38" s="0" t="n">
        <v>14326</v>
      </c>
      <c r="M38" s="0" t="n">
        <v>12964</v>
      </c>
      <c r="N38" s="0" t="n">
        <v>17177</v>
      </c>
      <c r="O38" s="0" t="n">
        <v>14840</v>
      </c>
      <c r="P38" s="0" t="n">
        <v>16377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88</v>
      </c>
      <c r="D45" s="0" t="n">
        <v>88</v>
      </c>
      <c r="E45" s="0" t="n">
        <v>117</v>
      </c>
      <c r="F45" s="0" t="n">
        <v>153</v>
      </c>
      <c r="G45" s="0" t="n">
        <v>206</v>
      </c>
      <c r="H45" s="0" t="n">
        <v>260</v>
      </c>
      <c r="I45" s="0" t="n">
        <v>234</v>
      </c>
      <c r="J45" s="0" t="n">
        <v>190</v>
      </c>
      <c r="K45" s="0" t="n">
        <v>162</v>
      </c>
      <c r="L45" s="0" t="n">
        <v>165</v>
      </c>
      <c r="M45" s="0" t="n">
        <v>165</v>
      </c>
      <c r="N45" s="0" t="n">
        <v>75</v>
      </c>
      <c r="O45" s="0" t="n">
        <v>93</v>
      </c>
      <c r="P45" s="0" t="n">
        <v>109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1162</v>
      </c>
      <c r="D47" s="0" t="n">
        <v>1162</v>
      </c>
      <c r="E47" s="0" t="n">
        <v>1162</v>
      </c>
      <c r="F47" s="0" t="n">
        <v>1162</v>
      </c>
      <c r="G47" s="0" t="n">
        <v>1162</v>
      </c>
      <c r="H47" s="0" t="n">
        <v>1162</v>
      </c>
      <c r="I47" s="0" t="n">
        <v>1162</v>
      </c>
      <c r="J47" s="0" t="n">
        <v>1162</v>
      </c>
      <c r="K47" s="0" t="n">
        <v>1162</v>
      </c>
      <c r="L47" s="0" t="n">
        <v>1162</v>
      </c>
      <c r="M47" s="0" t="n">
        <v>1162</v>
      </c>
      <c r="N47" s="0" t="n">
        <v>1162</v>
      </c>
      <c r="O47" s="0" t="n">
        <v>1162</v>
      </c>
      <c r="P47" s="0" t="n">
        <v>1162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1</v>
      </c>
      <c r="D48" s="0" t="n">
        <v>1</v>
      </c>
      <c r="E48" s="0" t="n">
        <v>1</v>
      </c>
      <c r="F48" s="0" t="n">
        <v>1</v>
      </c>
      <c r="G48" s="0" t="n">
        <v>1</v>
      </c>
      <c r="H48" s="0" t="n">
        <v>1</v>
      </c>
      <c r="I48" s="0" t="n">
        <v>1</v>
      </c>
      <c r="J48" s="0" t="n">
        <v>1</v>
      </c>
      <c r="K48" s="0" t="n">
        <v>1</v>
      </c>
      <c r="L48" s="0" t="n">
        <v>1</v>
      </c>
      <c r="M48" s="0" t="n">
        <v>1</v>
      </c>
      <c r="N48" s="0" t="n">
        <v>1</v>
      </c>
      <c r="O48" s="0" t="n">
        <v>1</v>
      </c>
      <c r="P48" s="0" t="n">
        <v>1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1315</v>
      </c>
      <c r="D50" s="0" t="n">
        <v>1315</v>
      </c>
      <c r="E50" s="0" t="n">
        <v>1315</v>
      </c>
      <c r="F50" s="0" t="n">
        <v>1243</v>
      </c>
      <c r="G50" s="0" t="n">
        <v>1243</v>
      </c>
      <c r="H50" s="0" t="n">
        <v>1243</v>
      </c>
      <c r="I50" s="0" t="n">
        <v>1243</v>
      </c>
      <c r="J50" s="0" t="n">
        <v>1243</v>
      </c>
      <c r="K50" s="0" t="n">
        <v>1243</v>
      </c>
      <c r="L50" s="0" t="n">
        <v>1243</v>
      </c>
      <c r="M50" s="0" t="n">
        <v>1243</v>
      </c>
      <c r="N50" s="0" t="n">
        <v>1243</v>
      </c>
      <c r="O50" s="0" t="n">
        <v>1243</v>
      </c>
      <c r="P50" s="0" t="n">
        <v>1243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19491</v>
      </c>
      <c r="D51" s="0" t="n">
        <v>18608</v>
      </c>
      <c r="E51" s="0" t="n">
        <v>17783</v>
      </c>
      <c r="F51" s="0" t="n">
        <v>18753</v>
      </c>
      <c r="G51" s="0" t="n">
        <v>18136</v>
      </c>
      <c r="H51" s="0" t="n">
        <v>20409</v>
      </c>
      <c r="I51" s="0" t="n">
        <v>16329</v>
      </c>
      <c r="J51" s="0" t="n">
        <v>17975</v>
      </c>
      <c r="K51" s="0" t="n">
        <v>16736</v>
      </c>
      <c r="L51" s="0" t="n">
        <v>16927</v>
      </c>
      <c r="M51" s="0" t="n">
        <v>15565</v>
      </c>
      <c r="N51" s="0" t="n">
        <v>19685</v>
      </c>
      <c r="O51" s="0" t="n">
        <v>17367</v>
      </c>
      <c r="P51" s="0" t="n">
        <v>18919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-839</v>
      </c>
      <c r="D54" s="0" t="n">
        <v>-841</v>
      </c>
      <c r="E54" s="0" t="n">
        <v>-845</v>
      </c>
      <c r="F54" s="0" t="n">
        <v>-849</v>
      </c>
      <c r="G54" s="0" t="n">
        <v>-868</v>
      </c>
      <c r="H54" s="0" t="n">
        <v>-941</v>
      </c>
      <c r="I54" s="0" t="n">
        <v>-942</v>
      </c>
      <c r="J54" s="0" t="n">
        <v>-939</v>
      </c>
      <c r="K54" s="0" t="n">
        <v>-914</v>
      </c>
      <c r="L54" s="0" t="n">
        <v>-906</v>
      </c>
      <c r="M54" s="0" t="n">
        <v>-901</v>
      </c>
      <c r="N54" s="0" t="n">
        <v>-907</v>
      </c>
      <c r="O54" s="0" t="n">
        <v>-919</v>
      </c>
      <c r="P54" s="0" t="n">
        <v>-842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-174</v>
      </c>
      <c r="D55" s="0" t="n">
        <v>-174</v>
      </c>
      <c r="E55" s="0" t="n">
        <v>-174</v>
      </c>
      <c r="F55" s="0" t="n">
        <v>-174</v>
      </c>
      <c r="G55" s="0" t="n">
        <v>-174</v>
      </c>
      <c r="H55" s="0" t="n">
        <v>-174</v>
      </c>
      <c r="I55" s="0" t="n">
        <v>-174</v>
      </c>
      <c r="J55" s="0" t="n">
        <v>-174</v>
      </c>
      <c r="K55" s="0" t="n">
        <v>-174</v>
      </c>
      <c r="L55" s="0" t="n">
        <v>-174</v>
      </c>
      <c r="M55" s="0" t="n">
        <v>-174</v>
      </c>
      <c r="N55" s="0" t="n">
        <v>-174</v>
      </c>
      <c r="O55" s="0" t="n">
        <v>-174</v>
      </c>
      <c r="P55" s="0" t="n">
        <v>-174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-357</v>
      </c>
      <c r="D56" s="0" t="n">
        <v>-339</v>
      </c>
      <c r="E56" s="0" t="n">
        <v>-316</v>
      </c>
      <c r="F56" s="0" t="n">
        <v>-341</v>
      </c>
      <c r="G56" s="0" t="n">
        <v>-325</v>
      </c>
      <c r="H56" s="0" t="n">
        <v>-398</v>
      </c>
      <c r="I56" s="0" t="n">
        <v>-310</v>
      </c>
      <c r="J56" s="0" t="n">
        <v>-340</v>
      </c>
      <c r="K56" s="0" t="n">
        <v>-310</v>
      </c>
      <c r="L56" s="0" t="n">
        <v>-311</v>
      </c>
      <c r="M56" s="0" t="n">
        <v>-311</v>
      </c>
      <c r="N56" s="0" t="n">
        <v>-421</v>
      </c>
      <c r="O56" s="0" t="n">
        <v>-371</v>
      </c>
      <c r="P56" s="0" t="n">
        <v>-370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-3263</v>
      </c>
      <c r="D57" s="0" t="n">
        <v>-2761</v>
      </c>
      <c r="E57" s="0" t="n">
        <v>-2770</v>
      </c>
      <c r="F57" s="0" t="n">
        <v>-2752</v>
      </c>
      <c r="G57" s="0" t="n">
        <v>-2705</v>
      </c>
      <c r="H57" s="0" t="n">
        <v>-1866</v>
      </c>
      <c r="I57" s="0" t="n">
        <v>-1408</v>
      </c>
      <c r="J57" s="0" t="n">
        <v>-1883</v>
      </c>
      <c r="K57" s="0" t="n">
        <v>-1915</v>
      </c>
      <c r="L57" s="0" t="n">
        <v>-2061</v>
      </c>
      <c r="M57" s="0" t="n">
        <v>-1805</v>
      </c>
      <c r="N57" s="0" t="n">
        <v>-1756</v>
      </c>
      <c r="O57" s="0" t="n">
        <v>-1635</v>
      </c>
      <c r="P57" s="0" t="n">
        <v>-2785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-400</v>
      </c>
      <c r="D58" s="0" t="n">
        <v>-404</v>
      </c>
      <c r="E58" s="0" t="n">
        <v>-376</v>
      </c>
      <c r="F58" s="0" t="n">
        <v>-410</v>
      </c>
      <c r="G58" s="0" t="n">
        <v>-391</v>
      </c>
      <c r="H58" s="0" t="n">
        <v>-521</v>
      </c>
      <c r="I58" s="0" t="n">
        <v>-415</v>
      </c>
      <c r="J58" s="0" t="n">
        <v>-439</v>
      </c>
      <c r="K58" s="0" t="n">
        <v>-396</v>
      </c>
      <c r="L58" s="0" t="n">
        <v>-393</v>
      </c>
      <c r="M58" s="0" t="n">
        <v>-364</v>
      </c>
      <c r="N58" s="0" t="n">
        <v>-506</v>
      </c>
      <c r="O58" s="0" t="n">
        <v>-436</v>
      </c>
      <c r="P58" s="0" t="n">
        <v>-413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14457</v>
      </c>
      <c r="D59" s="0" t="n">
        <v>14088</v>
      </c>
      <c r="E59" s="0" t="n">
        <v>13302</v>
      </c>
      <c r="F59" s="0" t="n">
        <v>14227</v>
      </c>
      <c r="G59" s="0" t="n">
        <v>13672</v>
      </c>
      <c r="H59" s="0" t="n">
        <v>16508</v>
      </c>
      <c r="I59" s="0" t="n">
        <v>13079</v>
      </c>
      <c r="J59" s="0" t="n">
        <v>14200</v>
      </c>
      <c r="K59" s="0" t="n">
        <v>13026</v>
      </c>
      <c r="L59" s="0" t="n">
        <v>13081</v>
      </c>
      <c r="M59" s="0" t="n">
        <v>12009</v>
      </c>
      <c r="N59" s="0" t="n">
        <v>15921</v>
      </c>
      <c r="O59" s="0" t="n">
        <v>13832</v>
      </c>
      <c r="P59" s="0" t="n">
        <v>14335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3519</v>
      </c>
      <c r="D62" s="0" t="n">
        <v>3149</v>
      </c>
      <c r="E62" s="0" t="n">
        <v>1680</v>
      </c>
      <c r="F62" s="0" t="n">
        <v>2417</v>
      </c>
      <c r="G62" s="0" t="n">
        <v>1074</v>
      </c>
      <c r="H62" s="0" t="n">
        <v>1916</v>
      </c>
      <c r="I62" s="0" t="n">
        <v>-2320</v>
      </c>
      <c r="J62" s="0" t="n">
        <v>-914</v>
      </c>
      <c r="K62" s="0" t="n">
        <v>641</v>
      </c>
      <c r="L62" s="0" t="n">
        <v>817</v>
      </c>
      <c r="M62" s="0" t="n">
        <v>-255</v>
      </c>
      <c r="N62" s="0" t="n">
        <v>5371</v>
      </c>
      <c r="O62" s="0" t="n">
        <v>3827</v>
      </c>
      <c r="P62" s="0" t="n">
        <v>3817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123</v>
      </c>
    </row>
    <row r="4" customFormat="false" ht="12.75" hidden="false" customHeight="false" outlineLevel="0" collapsed="false">
      <c r="B4" s="0" t="s">
        <v>124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2619</v>
      </c>
      <c r="D19" s="0" t="n">
        <v>2619</v>
      </c>
      <c r="E19" s="0" t="n">
        <v>2611</v>
      </c>
      <c r="F19" s="0" t="n">
        <v>2481</v>
      </c>
      <c r="G19" s="0" t="n">
        <v>2408</v>
      </c>
      <c r="H19" s="0" t="n">
        <v>2417</v>
      </c>
      <c r="I19" s="0" t="n">
        <v>2215</v>
      </c>
      <c r="J19" s="0" t="n">
        <v>2218</v>
      </c>
      <c r="K19" s="0" t="n">
        <v>2203</v>
      </c>
      <c r="L19" s="0" t="n">
        <v>2179</v>
      </c>
      <c r="M19" s="0" t="n">
        <v>2179</v>
      </c>
      <c r="N19" s="0" t="n">
        <v>2292</v>
      </c>
      <c r="O19" s="0" t="n">
        <v>2320</v>
      </c>
      <c r="P19" s="0" t="n">
        <v>2336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2106</v>
      </c>
      <c r="D20" s="0" t="n">
        <v>2106</v>
      </c>
      <c r="E20" s="0" t="n">
        <v>1980</v>
      </c>
      <c r="F20" s="0" t="n">
        <v>1300</v>
      </c>
      <c r="G20" s="0" t="n">
        <v>1591</v>
      </c>
      <c r="H20" s="0" t="n">
        <v>1677</v>
      </c>
      <c r="I20" s="0" t="n">
        <v>1644</v>
      </c>
      <c r="J20" s="0" t="n">
        <v>1630</v>
      </c>
      <c r="K20" s="0" t="n">
        <v>1487</v>
      </c>
      <c r="L20" s="0" t="n">
        <v>1463</v>
      </c>
      <c r="M20" s="0" t="n">
        <v>1463</v>
      </c>
      <c r="N20" s="0" t="n">
        <v>1224</v>
      </c>
      <c r="O20" s="0" t="n">
        <v>1239</v>
      </c>
      <c r="P20" s="0" t="n">
        <v>1260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5217</v>
      </c>
      <c r="D24" s="0" t="n">
        <v>5217</v>
      </c>
      <c r="E24" s="0" t="n">
        <v>6192</v>
      </c>
      <c r="F24" s="0" t="n">
        <v>7145</v>
      </c>
      <c r="G24" s="0" t="n">
        <v>7502</v>
      </c>
      <c r="H24" s="0" t="n">
        <v>9310</v>
      </c>
      <c r="I24" s="0" t="n">
        <v>10308</v>
      </c>
      <c r="J24" s="0" t="n">
        <v>9930</v>
      </c>
      <c r="K24" s="0" t="n">
        <v>7378</v>
      </c>
      <c r="L24" s="0" t="n">
        <v>7228</v>
      </c>
      <c r="M24" s="0" t="n">
        <v>7228</v>
      </c>
      <c r="N24" s="0" t="n">
        <v>5502</v>
      </c>
      <c r="O24" s="0" t="n">
        <v>4981</v>
      </c>
      <c r="P24" s="0" t="n">
        <v>5656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199</v>
      </c>
      <c r="D25" s="0" t="n">
        <v>199</v>
      </c>
      <c r="E25" s="0" t="n">
        <v>157</v>
      </c>
      <c r="F25" s="0" t="n">
        <v>76</v>
      </c>
      <c r="G25" s="0" t="n">
        <v>7</v>
      </c>
      <c r="H25" s="0" t="n">
        <v>4</v>
      </c>
      <c r="I25" s="0" t="n">
        <v>4</v>
      </c>
      <c r="J25" s="0" t="n">
        <v>3</v>
      </c>
      <c r="K25" s="0" t="n">
        <v>8100100170198200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2200</v>
      </c>
      <c r="G26" s="0" t="n">
        <v>2200</v>
      </c>
      <c r="H26" s="0" t="n">
        <v>2200</v>
      </c>
      <c r="I26" s="0" t="n">
        <v>2200</v>
      </c>
      <c r="J26" s="0" t="n">
        <v>2200</v>
      </c>
      <c r="K26" s="0" t="n">
        <v>2200</v>
      </c>
      <c r="L26" s="0" t="n">
        <v>2200</v>
      </c>
      <c r="M26" s="0" t="n">
        <v>2200</v>
      </c>
      <c r="N26" s="0" t="n">
        <v>2200</v>
      </c>
      <c r="O26" s="0" t="n">
        <v>2200</v>
      </c>
      <c r="P26" s="0" t="n">
        <v>2200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-1082</v>
      </c>
      <c r="D28" s="0" t="n">
        <v>-1082</v>
      </c>
      <c r="E28" s="0" t="n">
        <v>-1192</v>
      </c>
      <c r="F28" s="0" t="n">
        <v>-1277</v>
      </c>
      <c r="G28" s="0" t="n">
        <v>-1129</v>
      </c>
      <c r="H28" s="0" t="n">
        <v>-923</v>
      </c>
      <c r="I28" s="0" t="n">
        <v>-991</v>
      </c>
      <c r="J28" s="0" t="n">
        <v>-963</v>
      </c>
      <c r="K28" s="0" t="n">
        <v>-1107</v>
      </c>
      <c r="L28" s="0" t="n">
        <v>-1089</v>
      </c>
      <c r="M28" s="0" t="n">
        <v>-1089</v>
      </c>
      <c r="N28" s="0" t="n">
        <v>-1071</v>
      </c>
      <c r="O28" s="0" t="n">
        <v>-1095</v>
      </c>
      <c r="P28" s="0" t="n">
        <v>-1185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11049</v>
      </c>
      <c r="D29" s="0" t="n">
        <v>11049</v>
      </c>
      <c r="E29" s="0" t="n">
        <v>11738</v>
      </c>
      <c r="F29" s="0" t="n">
        <v>12915</v>
      </c>
      <c r="G29" s="0" t="n">
        <v>13569</v>
      </c>
      <c r="H29" s="0" t="n">
        <v>15675</v>
      </c>
      <c r="I29" s="0" t="n">
        <v>16370</v>
      </c>
      <c r="J29" s="0" t="n">
        <v>16008</v>
      </c>
      <c r="K29" s="0" t="n">
        <v>13159</v>
      </c>
      <c r="L29" s="0" t="n">
        <v>13071</v>
      </c>
      <c r="M29" s="0" t="n">
        <v>13071</v>
      </c>
      <c r="N29" s="0" t="n">
        <v>11307</v>
      </c>
      <c r="O29" s="0" t="n">
        <v>10833</v>
      </c>
      <c r="P29" s="0" t="n">
        <v>11461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16010</v>
      </c>
      <c r="D32" s="0" t="n">
        <v>16049</v>
      </c>
      <c r="E32" s="0" t="n">
        <v>16133</v>
      </c>
      <c r="F32" s="0" t="n">
        <v>16217</v>
      </c>
      <c r="G32" s="0" t="n">
        <v>16618</v>
      </c>
      <c r="H32" s="0" t="n">
        <v>18119</v>
      </c>
      <c r="I32" s="0" t="n">
        <v>18165</v>
      </c>
      <c r="J32" s="0" t="n">
        <v>18000</v>
      </c>
      <c r="K32" s="0" t="n">
        <v>17430</v>
      </c>
      <c r="L32" s="0" t="n">
        <v>17255</v>
      </c>
      <c r="M32" s="0" t="n">
        <v>17160</v>
      </c>
      <c r="N32" s="0" t="n">
        <v>17230</v>
      </c>
      <c r="O32" s="0" t="n">
        <v>17467</v>
      </c>
      <c r="P32" s="0" t="n">
        <v>16061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740</v>
      </c>
      <c r="D33" s="0" t="n">
        <v>752</v>
      </c>
      <c r="E33" s="0" t="n">
        <v>733</v>
      </c>
      <c r="F33" s="0" t="n">
        <v>740</v>
      </c>
      <c r="G33" s="0" t="n">
        <v>711</v>
      </c>
      <c r="H33" s="0" t="n">
        <v>673</v>
      </c>
      <c r="I33" s="0" t="n">
        <v>644</v>
      </c>
      <c r="J33" s="0" t="n">
        <v>760</v>
      </c>
      <c r="K33" s="0" t="n">
        <v>819</v>
      </c>
      <c r="L33" s="0" t="n">
        <v>842</v>
      </c>
      <c r="M33" s="0" t="n">
        <v>841</v>
      </c>
      <c r="N33" s="0" t="n">
        <v>879</v>
      </c>
      <c r="O33" s="0" t="n">
        <v>880</v>
      </c>
      <c r="P33" s="0" t="n">
        <v>758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-100</v>
      </c>
      <c r="D34" s="0" t="n">
        <v>-1032</v>
      </c>
      <c r="E34" s="0" t="n">
        <v>-1935</v>
      </c>
      <c r="F34" s="0" t="n">
        <v>-1022</v>
      </c>
      <c r="G34" s="0" t="n">
        <v>-2069</v>
      </c>
      <c r="H34" s="0" t="n">
        <v>-1306</v>
      </c>
      <c r="I34" s="0" t="n">
        <v>-5398</v>
      </c>
      <c r="J34" s="0" t="n">
        <v>-3654</v>
      </c>
      <c r="K34" s="0" t="n">
        <v>-4359</v>
      </c>
      <c r="L34" s="0" t="n">
        <v>-4030</v>
      </c>
      <c r="M34" s="0" t="n">
        <v>-5296</v>
      </c>
      <c r="N34" s="0" t="n">
        <v>-1200</v>
      </c>
      <c r="O34" s="0" t="n">
        <v>-3750</v>
      </c>
      <c r="P34" s="0" t="n">
        <v>-700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248</v>
      </c>
      <c r="D36" s="0" t="n">
        <v>264</v>
      </c>
      <c r="E36" s="0" t="n">
        <v>248</v>
      </c>
      <c r="F36" s="0" t="n">
        <v>246</v>
      </c>
      <c r="G36" s="0" t="n">
        <v>258</v>
      </c>
      <c r="H36" s="0" t="n">
        <v>246</v>
      </c>
      <c r="I36" s="0" t="n">
        <v>246</v>
      </c>
      <c r="J36" s="0" t="n">
        <v>259</v>
      </c>
      <c r="K36" s="0" t="n">
        <v>246</v>
      </c>
      <c r="L36" s="0" t="n">
        <v>259</v>
      </c>
      <c r="M36" s="0" t="n">
        <v>259</v>
      </c>
      <c r="N36" s="0" t="n">
        <v>268</v>
      </c>
      <c r="O36" s="0" t="n">
        <v>259</v>
      </c>
      <c r="P36" s="0" t="n">
        <v>258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16898</v>
      </c>
      <c r="D38" s="0" t="n">
        <v>16033</v>
      </c>
      <c r="E38" s="0" t="n">
        <v>15179</v>
      </c>
      <c r="F38" s="0" t="n">
        <v>16181</v>
      </c>
      <c r="G38" s="0" t="n">
        <v>15518</v>
      </c>
      <c r="H38" s="0" t="n">
        <v>17732</v>
      </c>
      <c r="I38" s="0" t="n">
        <v>13657</v>
      </c>
      <c r="J38" s="0" t="n">
        <v>15365</v>
      </c>
      <c r="K38" s="0" t="n">
        <v>14136</v>
      </c>
      <c r="L38" s="0" t="n">
        <v>14326</v>
      </c>
      <c r="M38" s="0" t="n">
        <v>12964</v>
      </c>
      <c r="N38" s="0" t="n">
        <v>17177</v>
      </c>
      <c r="O38" s="0" t="n">
        <v>14856</v>
      </c>
      <c r="P38" s="0" t="n">
        <v>16377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88</v>
      </c>
      <c r="D45" s="0" t="n">
        <v>88</v>
      </c>
      <c r="E45" s="0" t="n">
        <v>117</v>
      </c>
      <c r="F45" s="0" t="n">
        <v>153</v>
      </c>
      <c r="G45" s="0" t="n">
        <v>206</v>
      </c>
      <c r="H45" s="0" t="n">
        <v>260</v>
      </c>
      <c r="I45" s="0" t="n">
        <v>234</v>
      </c>
      <c r="J45" s="0" t="n">
        <v>190</v>
      </c>
      <c r="K45" s="0" t="n">
        <v>162</v>
      </c>
      <c r="L45" s="0" t="n">
        <v>165</v>
      </c>
      <c r="M45" s="0" t="n">
        <v>165</v>
      </c>
      <c r="N45" s="0" t="n">
        <v>75</v>
      </c>
      <c r="O45" s="0" t="n">
        <v>93</v>
      </c>
      <c r="P45" s="0" t="n">
        <v>109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0</v>
      </c>
      <c r="D46" s="0" t="n">
        <v>0</v>
      </c>
      <c r="E46" s="0" t="n">
        <v>0</v>
      </c>
      <c r="F46" s="0" t="n">
        <v>0</v>
      </c>
      <c r="G46" s="0" t="n">
        <v>0</v>
      </c>
      <c r="H46" s="0" t="n">
        <v>0</v>
      </c>
      <c r="I46" s="0" t="n">
        <v>0</v>
      </c>
      <c r="J46" s="0" t="n">
        <v>0</v>
      </c>
      <c r="K46" s="0" t="n">
        <v>0</v>
      </c>
      <c r="L46" s="0" t="n">
        <v>0</v>
      </c>
      <c r="M46" s="0" t="n">
        <v>0</v>
      </c>
      <c r="N46" s="0" t="n">
        <v>0</v>
      </c>
      <c r="O46" s="0" t="n">
        <v>0</v>
      </c>
      <c r="P46" s="0" t="n">
        <v>0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1162</v>
      </c>
      <c r="D47" s="0" t="n">
        <v>1162</v>
      </c>
      <c r="E47" s="0" t="n">
        <v>1162</v>
      </c>
      <c r="F47" s="0" t="n">
        <v>1162</v>
      </c>
      <c r="G47" s="0" t="n">
        <v>1162</v>
      </c>
      <c r="H47" s="0" t="n">
        <v>1162</v>
      </c>
      <c r="I47" s="0" t="n">
        <v>1162</v>
      </c>
      <c r="J47" s="0" t="n">
        <v>1162</v>
      </c>
      <c r="K47" s="0" t="n">
        <v>1162</v>
      </c>
      <c r="L47" s="0" t="n">
        <v>1162</v>
      </c>
      <c r="M47" s="0" t="n">
        <v>0</v>
      </c>
      <c r="N47" s="0" t="n">
        <v>0</v>
      </c>
      <c r="O47" s="0" t="n">
        <v>1162</v>
      </c>
      <c r="P47" s="0" t="n">
        <v>1162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1</v>
      </c>
      <c r="D48" s="0" t="n">
        <v>1</v>
      </c>
      <c r="E48" s="0" t="n">
        <v>1</v>
      </c>
      <c r="F48" s="0" t="n">
        <v>1</v>
      </c>
      <c r="G48" s="0" t="n">
        <v>1</v>
      </c>
      <c r="H48" s="0" t="n">
        <v>1</v>
      </c>
      <c r="I48" s="0" t="n">
        <v>1</v>
      </c>
      <c r="J48" s="0" t="n">
        <v>1</v>
      </c>
      <c r="K48" s="0" t="n">
        <v>1</v>
      </c>
      <c r="L48" s="0" t="n">
        <v>1</v>
      </c>
      <c r="M48" s="0" t="n">
        <v>1</v>
      </c>
      <c r="N48" s="0" t="n">
        <v>1</v>
      </c>
      <c r="O48" s="0" t="n">
        <v>1</v>
      </c>
      <c r="P48" s="0" t="n">
        <v>1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1243</v>
      </c>
      <c r="D50" s="0" t="n">
        <v>1243</v>
      </c>
      <c r="E50" s="0" t="n">
        <v>1243</v>
      </c>
      <c r="F50" s="0" t="n">
        <v>2488</v>
      </c>
      <c r="G50" s="0" t="n">
        <v>2488</v>
      </c>
      <c r="H50" s="0" t="n">
        <v>2488</v>
      </c>
      <c r="I50" s="0" t="n">
        <v>2488</v>
      </c>
      <c r="J50" s="0" t="n">
        <v>2488</v>
      </c>
      <c r="K50" s="0" t="n">
        <v>2488</v>
      </c>
      <c r="L50" s="0" t="n">
        <v>2488</v>
      </c>
      <c r="M50" s="0" t="n">
        <v>2488</v>
      </c>
      <c r="N50" s="0" t="n">
        <v>2488</v>
      </c>
      <c r="O50" s="0" t="n">
        <v>2488</v>
      </c>
      <c r="P50" s="0" t="n">
        <v>2488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19419</v>
      </c>
      <c r="D51" s="0" t="n">
        <v>18554</v>
      </c>
      <c r="E51" s="0" t="n">
        <v>17730</v>
      </c>
      <c r="F51" s="0" t="n">
        <v>20012</v>
      </c>
      <c r="G51" s="0" t="n">
        <v>19403</v>
      </c>
      <c r="H51" s="0" t="n">
        <v>21674</v>
      </c>
      <c r="I51" s="0" t="n">
        <v>17573</v>
      </c>
      <c r="J51" s="0" t="n">
        <v>19236</v>
      </c>
      <c r="K51" s="0" t="n">
        <v>17980</v>
      </c>
      <c r="L51" s="0" t="n">
        <v>18171</v>
      </c>
      <c r="M51" s="0" t="n">
        <v>15647</v>
      </c>
      <c r="N51" s="0" t="n">
        <v>19768</v>
      </c>
      <c r="O51" s="0" t="n">
        <v>18626</v>
      </c>
      <c r="P51" s="0" t="n">
        <v>20164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-839</v>
      </c>
      <c r="D54" s="0" t="n">
        <v>-841</v>
      </c>
      <c r="E54" s="0" t="n">
        <v>-845</v>
      </c>
      <c r="F54" s="0" t="n">
        <v>-849</v>
      </c>
      <c r="G54" s="0" t="n">
        <v>-868</v>
      </c>
      <c r="H54" s="0" t="n">
        <v>-941</v>
      </c>
      <c r="I54" s="0" t="n">
        <v>-942</v>
      </c>
      <c r="J54" s="0" t="n">
        <v>-939</v>
      </c>
      <c r="K54" s="0" t="n">
        <v>-914</v>
      </c>
      <c r="L54" s="0" t="n">
        <v>-906</v>
      </c>
      <c r="M54" s="0" t="n">
        <v>-901</v>
      </c>
      <c r="N54" s="0" t="n">
        <v>-907</v>
      </c>
      <c r="O54" s="0" t="n">
        <v>-919</v>
      </c>
      <c r="P54" s="0" t="n">
        <v>-842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-174</v>
      </c>
      <c r="D55" s="0" t="n">
        <v>-174</v>
      </c>
      <c r="E55" s="0" t="n">
        <v>-174</v>
      </c>
      <c r="F55" s="0" t="n">
        <v>-174</v>
      </c>
      <c r="G55" s="0" t="n">
        <v>-174</v>
      </c>
      <c r="H55" s="0" t="n">
        <v>-174</v>
      </c>
      <c r="I55" s="0" t="n">
        <v>-174</v>
      </c>
      <c r="J55" s="0" t="n">
        <v>-174</v>
      </c>
      <c r="K55" s="0" t="n">
        <v>-174</v>
      </c>
      <c r="L55" s="0" t="n">
        <v>-174</v>
      </c>
      <c r="M55" s="0" t="n">
        <v>0</v>
      </c>
      <c r="N55" s="0" t="n">
        <v>0</v>
      </c>
      <c r="O55" s="0" t="n">
        <v>-174</v>
      </c>
      <c r="P55" s="0" t="n">
        <v>-174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-357</v>
      </c>
      <c r="D56" s="0" t="n">
        <v>-340</v>
      </c>
      <c r="E56" s="0" t="n">
        <v>-317</v>
      </c>
      <c r="F56" s="0" t="n">
        <v>-342</v>
      </c>
      <c r="G56" s="0" t="n">
        <v>-326</v>
      </c>
      <c r="H56" s="0" t="n">
        <v>-399</v>
      </c>
      <c r="I56" s="0" t="n">
        <v>-310</v>
      </c>
      <c r="J56" s="0" t="n">
        <v>-340</v>
      </c>
      <c r="K56" s="0" t="n">
        <v>-310</v>
      </c>
      <c r="L56" s="0" t="n">
        <v>-311</v>
      </c>
      <c r="M56" s="0" t="n">
        <v>-271</v>
      </c>
      <c r="N56" s="0" t="n">
        <v>-380</v>
      </c>
      <c r="O56" s="0" t="n">
        <v>-371</v>
      </c>
      <c r="P56" s="0" t="n">
        <v>-370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-3263</v>
      </c>
      <c r="D57" s="0" t="n">
        <v>-2761</v>
      </c>
      <c r="E57" s="0" t="n">
        <v>-2770</v>
      </c>
      <c r="F57" s="0" t="n">
        <v>-2752</v>
      </c>
      <c r="G57" s="0" t="n">
        <v>-2705</v>
      </c>
      <c r="H57" s="0" t="n">
        <v>-1866</v>
      </c>
      <c r="I57" s="0" t="n">
        <v>-1408</v>
      </c>
      <c r="J57" s="0" t="n">
        <v>-1883</v>
      </c>
      <c r="K57" s="0" t="n">
        <v>-1915</v>
      </c>
      <c r="L57" s="0" t="n">
        <v>-2061</v>
      </c>
      <c r="M57" s="0" t="n">
        <v>-1805</v>
      </c>
      <c r="N57" s="0" t="n">
        <v>-1756</v>
      </c>
      <c r="O57" s="0" t="n">
        <v>-1635</v>
      </c>
      <c r="P57" s="0" t="n">
        <v>-2785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-398</v>
      </c>
      <c r="D58" s="0" t="n">
        <v>-403</v>
      </c>
      <c r="E58" s="0" t="n">
        <v>-374</v>
      </c>
      <c r="F58" s="0" t="n">
        <v>-452</v>
      </c>
      <c r="G58" s="0" t="n">
        <v>-434</v>
      </c>
      <c r="H58" s="0" t="n">
        <v>-564</v>
      </c>
      <c r="I58" s="0" t="n">
        <v>-457</v>
      </c>
      <c r="J58" s="0" t="n">
        <v>-481</v>
      </c>
      <c r="K58" s="0" t="n">
        <v>-438</v>
      </c>
      <c r="L58" s="0" t="n">
        <v>-434</v>
      </c>
      <c r="M58" s="0" t="n">
        <v>-373</v>
      </c>
      <c r="N58" s="0" t="n">
        <v>-514</v>
      </c>
      <c r="O58" s="0" t="n">
        <v>-478</v>
      </c>
      <c r="P58" s="0" t="n">
        <v>-455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14388</v>
      </c>
      <c r="D59" s="0" t="n">
        <v>14036</v>
      </c>
      <c r="E59" s="0" t="n">
        <v>13250</v>
      </c>
      <c r="F59" s="0" t="n">
        <v>15444</v>
      </c>
      <c r="G59" s="0" t="n">
        <v>14896</v>
      </c>
      <c r="H59" s="0" t="n">
        <v>17730</v>
      </c>
      <c r="I59" s="0" t="n">
        <v>14282</v>
      </c>
      <c r="J59" s="0" t="n">
        <v>15419</v>
      </c>
      <c r="K59" s="0" t="n">
        <v>14228</v>
      </c>
      <c r="L59" s="0" t="n">
        <v>14283</v>
      </c>
      <c r="M59" s="0" t="n">
        <v>12298</v>
      </c>
      <c r="N59" s="0" t="n">
        <v>16210</v>
      </c>
      <c r="O59" s="0" t="n">
        <v>15049</v>
      </c>
      <c r="P59" s="0" t="n">
        <v>15537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3339</v>
      </c>
      <c r="D62" s="0" t="n">
        <v>2987</v>
      </c>
      <c r="E62" s="0" t="n">
        <v>1512</v>
      </c>
      <c r="F62" s="0" t="n">
        <v>2530</v>
      </c>
      <c r="G62" s="0" t="n">
        <v>1328</v>
      </c>
      <c r="H62" s="0" t="n">
        <v>2055</v>
      </c>
      <c r="I62" s="0" t="n">
        <v>-2088</v>
      </c>
      <c r="J62" s="0" t="n">
        <v>-589</v>
      </c>
      <c r="K62" s="0" t="n">
        <v>1069</v>
      </c>
      <c r="L62" s="0" t="n">
        <v>1213</v>
      </c>
      <c r="M62" s="0" t="n">
        <v>-773</v>
      </c>
      <c r="N62" s="0" t="n">
        <v>4903</v>
      </c>
      <c r="O62" s="0" t="n">
        <v>4216</v>
      </c>
      <c r="P62" s="0" t="n">
        <v>4076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125</v>
      </c>
    </row>
    <row r="2" customFormat="false" ht="12.75" hidden="false" customHeight="false" outlineLevel="0" collapsed="false">
      <c r="A2" s="0" t="s">
        <v>126</v>
      </c>
    </row>
    <row r="3" customFormat="false" ht="12.75" hidden="false" customHeight="false" outlineLevel="0" collapsed="false">
      <c r="A3" s="0" t="s">
        <v>127</v>
      </c>
    </row>
    <row r="4" customFormat="false" ht="12.75" hidden="false" customHeight="false" outlineLevel="0" collapsed="false">
      <c r="A4" s="0" t="s">
        <v>128</v>
      </c>
    </row>
    <row r="5" customFormat="false" ht="12.75" hidden="false" customHeight="false" outlineLevel="0" collapsed="false">
      <c r="A5" s="0" t="s">
        <v>129</v>
      </c>
    </row>
    <row r="6" customFormat="false" ht="12.75" hidden="false" customHeight="false" outlineLevel="0" collapsed="false">
      <c r="A6" s="0" t="s">
        <v>130</v>
      </c>
    </row>
    <row r="7" customFormat="false" ht="12.75" hidden="false" customHeight="false" outlineLevel="0" collapsed="false">
      <c r="A7" s="0" t="s">
        <v>131</v>
      </c>
    </row>
    <row r="8" customFormat="false" ht="12.75" hidden="false" customHeight="false" outlineLevel="0" collapsed="false">
      <c r="A8" s="0" t="s">
        <v>132</v>
      </c>
    </row>
    <row r="9" customFormat="false" ht="12.75" hidden="false" customHeight="false" outlineLevel="0" collapsed="false">
      <c r="A9" s="0" t="s">
        <v>133</v>
      </c>
    </row>
    <row r="10" customFormat="false" ht="12.75" hidden="false" customHeight="false" outlineLevel="0" collapsed="false">
      <c r="A10" s="0" t="s">
        <v>134</v>
      </c>
    </row>
    <row r="11" customFormat="false" ht="12.75" hidden="false" customHeight="false" outlineLevel="0" collapsed="false">
      <c r="A11" s="0" t="s">
        <v>135</v>
      </c>
    </row>
    <row r="12" customFormat="false" ht="12.75" hidden="false" customHeight="false" outlineLevel="0" collapsed="false">
      <c r="A12" s="0" t="s">
        <v>136</v>
      </c>
    </row>
    <row r="13" customFormat="false" ht="12.75" hidden="false" customHeight="false" outlineLevel="0" collapsed="false">
      <c r="A13" s="0" t="s">
        <v>137</v>
      </c>
    </row>
    <row r="14" customFormat="false" ht="12.75" hidden="false" customHeight="false" outlineLevel="0" collapsed="false">
      <c r="A14" s="0" t="s">
        <v>138</v>
      </c>
    </row>
    <row r="15" customFormat="false" ht="12.75" hidden="false" customHeight="false" outlineLevel="0" collapsed="false">
      <c r="A15" s="0" t="s">
        <v>139</v>
      </c>
    </row>
    <row r="16" customFormat="false" ht="12.75" hidden="false" customHeight="false" outlineLevel="0" collapsed="false">
      <c r="A16" s="0" t="s">
        <v>140</v>
      </c>
    </row>
    <row r="17" customFormat="false" ht="12.75" hidden="false" customHeight="false" outlineLevel="0" collapsed="false">
      <c r="A17" s="0" t="s">
        <v>141</v>
      </c>
    </row>
    <row r="18" customFormat="false" ht="12.75" hidden="false" customHeight="false" outlineLevel="0" collapsed="false">
      <c r="A18" s="0" t="s">
        <v>142</v>
      </c>
    </row>
    <row r="19" customFormat="false" ht="12.75" hidden="false" customHeight="false" outlineLevel="0" collapsed="false">
      <c r="A19" s="0" t="s">
        <v>143</v>
      </c>
    </row>
    <row r="20" customFormat="false" ht="12.75" hidden="false" customHeight="false" outlineLevel="0" collapsed="false">
      <c r="A20" s="0" t="s">
        <v>144</v>
      </c>
    </row>
    <row r="21" customFormat="false" ht="12.75" hidden="false" customHeight="false" outlineLevel="0" collapsed="false">
      <c r="A21" s="0" t="s">
        <v>145</v>
      </c>
    </row>
    <row r="22" customFormat="false" ht="12.75" hidden="false" customHeight="false" outlineLevel="0" collapsed="false">
      <c r="A22" s="0" t="s">
        <v>146</v>
      </c>
    </row>
    <row r="23" customFormat="false" ht="12.75" hidden="false" customHeight="false" outlineLevel="0" collapsed="false">
      <c r="A23" s="0" t="s">
        <v>147</v>
      </c>
    </row>
    <row r="24" customFormat="false" ht="12.75" hidden="false" customHeight="false" outlineLevel="0" collapsed="false">
      <c r="A24" s="0" t="s">
        <v>148</v>
      </c>
    </row>
    <row r="25" customFormat="false" ht="12.75" hidden="false" customHeight="false" outlineLevel="0" collapsed="false">
      <c r="A25" s="0" t="s">
        <v>149</v>
      </c>
    </row>
    <row r="26" customFormat="false" ht="12.75" hidden="false" customHeight="false" outlineLevel="0" collapsed="false">
      <c r="A26" s="0" t="s">
        <v>150</v>
      </c>
    </row>
    <row r="27" customFormat="false" ht="12.75" hidden="false" customHeight="false" outlineLevel="0" collapsed="false">
      <c r="A27" s="0" t="s">
        <v>151</v>
      </c>
    </row>
    <row r="28" customFormat="false" ht="12.75" hidden="false" customHeight="false" outlineLevel="0" collapsed="false">
      <c r="A28" s="0" t="s">
        <v>152</v>
      </c>
    </row>
    <row r="29" customFormat="false" ht="12.75" hidden="false" customHeight="false" outlineLevel="0" collapsed="false">
      <c r="A29" s="0" t="s">
        <v>153</v>
      </c>
    </row>
    <row r="30" customFormat="false" ht="12.75" hidden="false" customHeight="false" outlineLevel="0" collapsed="false">
      <c r="A30" s="0" t="s">
        <v>154</v>
      </c>
    </row>
    <row r="31" customFormat="false" ht="12.75" hidden="false" customHeight="false" outlineLevel="0" collapsed="false">
      <c r="A31" s="0" t="s">
        <v>155</v>
      </c>
    </row>
    <row r="32" customFormat="false" ht="12.75" hidden="false" customHeight="false" outlineLevel="0" collapsed="false">
      <c r="A32" s="0" t="s">
        <v>156</v>
      </c>
    </row>
    <row r="33" customFormat="false" ht="12.75" hidden="false" customHeight="false" outlineLevel="0" collapsed="false">
      <c r="A33" s="0" t="s">
        <v>157</v>
      </c>
    </row>
    <row r="34" customFormat="false" ht="12.75" hidden="false" customHeight="false" outlineLevel="0" collapsed="false">
      <c r="A34" s="0" t="s">
        <v>158</v>
      </c>
    </row>
    <row r="35" customFormat="false" ht="12.75" hidden="false" customHeight="false" outlineLevel="0" collapsed="false">
      <c r="A35" s="0" t="s">
        <v>159</v>
      </c>
    </row>
    <row r="36" customFormat="false" ht="12.75" hidden="false" customHeight="false" outlineLevel="0" collapsed="false">
      <c r="A36" s="0" t="s">
        <v>160</v>
      </c>
    </row>
    <row r="37" customFormat="false" ht="12.75" hidden="false" customHeight="false" outlineLevel="0" collapsed="false">
      <c r="A37" s="0" t="s">
        <v>161</v>
      </c>
    </row>
    <row r="38" customFormat="false" ht="12.75" hidden="false" customHeight="false" outlineLevel="0" collapsed="false">
      <c r="A38" s="0" t="s">
        <v>162</v>
      </c>
    </row>
    <row r="39" customFormat="false" ht="12.75" hidden="false" customHeight="false" outlineLevel="0" collapsed="false">
      <c r="A39" s="0" t="s">
        <v>163</v>
      </c>
    </row>
    <row r="40" customFormat="false" ht="12.75" hidden="false" customHeight="false" outlineLevel="0" collapsed="false">
      <c r="A40" s="0" t="s">
        <v>164</v>
      </c>
    </row>
    <row r="41" customFormat="false" ht="12.75" hidden="false" customHeight="false" outlineLevel="0" collapsed="false">
      <c r="A41" s="0" t="s">
        <v>165</v>
      </c>
    </row>
    <row r="42" customFormat="false" ht="12.75" hidden="false" customHeight="false" outlineLevel="0" collapsed="false">
      <c r="A42" s="0" t="s">
        <v>166</v>
      </c>
    </row>
    <row r="43" customFormat="false" ht="12.75" hidden="false" customHeight="false" outlineLevel="0" collapsed="false">
      <c r="A43" s="0" t="s">
        <v>167</v>
      </c>
    </row>
    <row r="44" customFormat="false" ht="12.75" hidden="false" customHeight="false" outlineLevel="0" collapsed="false">
      <c r="A44" s="0" t="s">
        <v>168</v>
      </c>
    </row>
    <row r="45" customFormat="false" ht="12.75" hidden="false" customHeight="false" outlineLevel="0" collapsed="false">
      <c r="A45" s="0" t="s">
        <v>169</v>
      </c>
    </row>
    <row r="46" customFormat="false" ht="12.75" hidden="false" customHeight="false" outlineLevel="0" collapsed="false">
      <c r="A46" s="0" t="s">
        <v>170</v>
      </c>
    </row>
    <row r="47" customFormat="false" ht="12.75" hidden="false" customHeight="false" outlineLevel="0" collapsed="false">
      <c r="A47" s="0" t="s">
        <v>171</v>
      </c>
    </row>
    <row r="48" customFormat="false" ht="12.75" hidden="false" customHeight="false" outlineLevel="0" collapsed="false">
      <c r="A48" s="0" t="s">
        <v>172</v>
      </c>
    </row>
    <row r="49" customFormat="false" ht="12.75" hidden="false" customHeight="false" outlineLevel="0" collapsed="false">
      <c r="A49" s="0" t="s">
        <v>173</v>
      </c>
    </row>
    <row r="50" customFormat="false" ht="12.75" hidden="false" customHeight="false" outlineLevel="0" collapsed="false">
      <c r="A50" s="0" t="s">
        <v>174</v>
      </c>
    </row>
    <row r="51" customFormat="false" ht="12.75" hidden="false" customHeight="false" outlineLevel="0" collapsed="false">
      <c r="A51" s="0" t="s">
        <v>175</v>
      </c>
    </row>
    <row r="52" customFormat="false" ht="12.75" hidden="false" customHeight="false" outlineLevel="0" collapsed="false">
      <c r="A52" s="0" t="s">
        <v>176</v>
      </c>
    </row>
    <row r="53" customFormat="false" ht="12.75" hidden="false" customHeight="false" outlineLevel="0" collapsed="false">
      <c r="A53" s="0" t="s">
        <v>177</v>
      </c>
    </row>
    <row r="54" customFormat="false" ht="12.75" hidden="false" customHeight="false" outlineLevel="0" collapsed="false">
      <c r="A54" s="0" t="n">
        <v>2003</v>
      </c>
    </row>
    <row r="55" customFormat="false" ht="12.75" hidden="false" customHeight="false" outlineLevel="0" collapsed="false">
      <c r="A55" s="0" t="s">
        <v>178</v>
      </c>
    </row>
    <row r="56" customFormat="false" ht="12.75" hidden="false" customHeight="false" outlineLevel="0" collapsed="false">
      <c r="A56" s="0" t="s">
        <v>179</v>
      </c>
    </row>
    <row r="57" customFormat="false" ht="12.75" hidden="false" customHeight="false" outlineLevel="0" collapsed="false">
      <c r="A57" s="0" t="s">
        <v>128</v>
      </c>
    </row>
    <row r="58" customFormat="false" ht="12.75" hidden="false" customHeight="false" outlineLevel="0" collapsed="false">
      <c r="A58" s="0" t="s">
        <v>129</v>
      </c>
    </row>
    <row r="59" customFormat="false" ht="12.75" hidden="false" customHeight="false" outlineLevel="0" collapsed="false">
      <c r="A59" s="0" t="s">
        <v>180</v>
      </c>
    </row>
    <row r="60" customFormat="false" ht="12.75" hidden="false" customHeight="false" outlineLevel="0" collapsed="false">
      <c r="A60" s="0" t="s">
        <v>181</v>
      </c>
    </row>
    <row r="61" customFormat="false" ht="12.75" hidden="false" customHeight="false" outlineLevel="0" collapsed="false">
      <c r="A61" s="0" t="s">
        <v>182</v>
      </c>
    </row>
    <row r="62" customFormat="false" ht="12.75" hidden="false" customHeight="false" outlineLevel="0" collapsed="false">
      <c r="A62" s="0" t="s">
        <v>183</v>
      </c>
    </row>
    <row r="63" customFormat="false" ht="12.75" hidden="false" customHeight="false" outlineLevel="0" collapsed="false">
      <c r="A63" s="0" t="s">
        <v>184</v>
      </c>
    </row>
    <row r="64" customFormat="false" ht="12.75" hidden="false" customHeight="false" outlineLevel="0" collapsed="false">
      <c r="A64" s="0" t="s">
        <v>185</v>
      </c>
    </row>
    <row r="65" customFormat="false" ht="12.75" hidden="false" customHeight="false" outlineLevel="0" collapsed="false">
      <c r="A65" s="0" t="s">
        <v>186</v>
      </c>
    </row>
    <row r="66" customFormat="false" ht="12.75" hidden="false" customHeight="false" outlineLevel="0" collapsed="false">
      <c r="A66" s="0" t="s">
        <v>187</v>
      </c>
    </row>
    <row r="67" customFormat="false" ht="12.75" hidden="false" customHeight="false" outlineLevel="0" collapsed="false">
      <c r="A67" s="0" t="s">
        <v>188</v>
      </c>
    </row>
    <row r="68" customFormat="false" ht="12.75" hidden="false" customHeight="false" outlineLevel="0" collapsed="false">
      <c r="A68" s="0" t="s">
        <v>189</v>
      </c>
    </row>
    <row r="69" customFormat="false" ht="12.75" hidden="false" customHeight="false" outlineLevel="0" collapsed="false">
      <c r="A69" s="0" t="s">
        <v>190</v>
      </c>
    </row>
    <row r="70" customFormat="false" ht="12.75" hidden="false" customHeight="false" outlineLevel="0" collapsed="false">
      <c r="A70" s="0" t="s">
        <v>191</v>
      </c>
    </row>
    <row r="71" customFormat="false" ht="12.75" hidden="false" customHeight="false" outlineLevel="0" collapsed="false">
      <c r="A71" s="0" t="s">
        <v>192</v>
      </c>
    </row>
    <row r="72" customFormat="false" ht="12.75" hidden="false" customHeight="false" outlineLevel="0" collapsed="false">
      <c r="A72" s="0" t="s">
        <v>193</v>
      </c>
    </row>
    <row r="73" customFormat="false" ht="12.75" hidden="false" customHeight="false" outlineLevel="0" collapsed="false">
      <c r="A73" s="0" t="s">
        <v>194</v>
      </c>
    </row>
    <row r="74" customFormat="false" ht="12.75" hidden="false" customHeight="false" outlineLevel="0" collapsed="false">
      <c r="A74" s="0" t="s">
        <v>195</v>
      </c>
    </row>
    <row r="75" customFormat="false" ht="12.75" hidden="false" customHeight="false" outlineLevel="0" collapsed="false">
      <c r="A75" s="0" t="s">
        <v>196</v>
      </c>
    </row>
    <row r="76" customFormat="false" ht="12.75" hidden="false" customHeight="false" outlineLevel="0" collapsed="false">
      <c r="A76" s="0" t="s">
        <v>197</v>
      </c>
    </row>
    <row r="77" customFormat="false" ht="12.75" hidden="false" customHeight="false" outlineLevel="0" collapsed="false">
      <c r="A77" s="0" t="s">
        <v>198</v>
      </c>
    </row>
    <row r="78" customFormat="false" ht="12.75" hidden="false" customHeight="false" outlineLevel="0" collapsed="false">
      <c r="A78" s="0" t="s">
        <v>199</v>
      </c>
    </row>
    <row r="79" customFormat="false" ht="12.75" hidden="false" customHeight="false" outlineLevel="0" collapsed="false">
      <c r="A79" s="0" t="s">
        <v>200</v>
      </c>
    </row>
    <row r="80" customFormat="false" ht="12.75" hidden="false" customHeight="false" outlineLevel="0" collapsed="false">
      <c r="A80" s="0" t="s">
        <v>201</v>
      </c>
    </row>
    <row r="81" customFormat="false" ht="12.75" hidden="false" customHeight="false" outlineLevel="0" collapsed="false">
      <c r="A81" s="0" t="s">
        <v>202</v>
      </c>
    </row>
    <row r="82" customFormat="false" ht="12.75" hidden="false" customHeight="false" outlineLevel="0" collapsed="false">
      <c r="A82" s="0" t="s">
        <v>203</v>
      </c>
    </row>
    <row r="83" customFormat="false" ht="12.75" hidden="false" customHeight="false" outlineLevel="0" collapsed="false">
      <c r="A83" s="0" t="s">
        <v>204</v>
      </c>
    </row>
    <row r="84" customFormat="false" ht="12.75" hidden="false" customHeight="false" outlineLevel="0" collapsed="false">
      <c r="A84" s="0" t="s">
        <v>205</v>
      </c>
    </row>
    <row r="85" customFormat="false" ht="12.75" hidden="false" customHeight="false" outlineLevel="0" collapsed="false">
      <c r="A85" s="0" t="s">
        <v>206</v>
      </c>
    </row>
    <row r="86" customFormat="false" ht="12.75" hidden="false" customHeight="false" outlineLevel="0" collapsed="false">
      <c r="A86" s="0" t="s">
        <v>207</v>
      </c>
    </row>
    <row r="87" customFormat="false" ht="12.75" hidden="false" customHeight="false" outlineLevel="0" collapsed="false">
      <c r="A87" s="0" t="s">
        <v>208</v>
      </c>
    </row>
    <row r="88" customFormat="false" ht="12.75" hidden="false" customHeight="false" outlineLevel="0" collapsed="false">
      <c r="A88" s="0" t="s">
        <v>209</v>
      </c>
    </row>
    <row r="89" customFormat="false" ht="12.75" hidden="false" customHeight="false" outlineLevel="0" collapsed="false">
      <c r="A89" s="0" t="s">
        <v>210</v>
      </c>
    </row>
    <row r="90" customFormat="false" ht="12.75" hidden="false" customHeight="false" outlineLevel="0" collapsed="false">
      <c r="A90" s="0" t="s">
        <v>211</v>
      </c>
    </row>
    <row r="91" customFormat="false" ht="12.75" hidden="false" customHeight="false" outlineLevel="0" collapsed="false">
      <c r="A91" s="0" t="s">
        <v>212</v>
      </c>
    </row>
    <row r="92" customFormat="false" ht="12.75" hidden="false" customHeight="false" outlineLevel="0" collapsed="false">
      <c r="A92" s="0" t="s">
        <v>213</v>
      </c>
    </row>
    <row r="93" customFormat="false" ht="12.75" hidden="false" customHeight="false" outlineLevel="0" collapsed="false">
      <c r="A93" s="0" t="s">
        <v>214</v>
      </c>
    </row>
    <row r="94" customFormat="false" ht="12.75" hidden="false" customHeight="false" outlineLevel="0" collapsed="false">
      <c r="A94" s="0" t="s">
        <v>215</v>
      </c>
    </row>
    <row r="95" customFormat="false" ht="12.75" hidden="false" customHeight="false" outlineLevel="0" collapsed="false">
      <c r="A95" s="0" t="s">
        <v>216</v>
      </c>
    </row>
    <row r="96" customFormat="false" ht="12.75" hidden="false" customHeight="false" outlineLevel="0" collapsed="false">
      <c r="A96" s="0" t="s">
        <v>217</v>
      </c>
    </row>
    <row r="97" customFormat="false" ht="12.75" hidden="false" customHeight="false" outlineLevel="0" collapsed="false">
      <c r="A97" s="0" t="s">
        <v>218</v>
      </c>
    </row>
    <row r="98" customFormat="false" ht="12.75" hidden="false" customHeight="false" outlineLevel="0" collapsed="false">
      <c r="A98" s="0" t="s">
        <v>219</v>
      </c>
    </row>
    <row r="99" customFormat="false" ht="12.75" hidden="false" customHeight="false" outlineLevel="0" collapsed="false">
      <c r="A99" s="0" t="s">
        <v>220</v>
      </c>
    </row>
    <row r="100" customFormat="false" ht="12.75" hidden="false" customHeight="false" outlineLevel="0" collapsed="false">
      <c r="A100" s="0" t="s">
        <v>221</v>
      </c>
    </row>
    <row r="101" customFormat="false" ht="12.75" hidden="false" customHeight="false" outlineLevel="0" collapsed="false">
      <c r="A101" s="0" t="s">
        <v>222</v>
      </c>
    </row>
    <row r="102" customFormat="false" ht="12.75" hidden="false" customHeight="false" outlineLevel="0" collapsed="false">
      <c r="A102" s="0" t="s">
        <v>223</v>
      </c>
    </row>
    <row r="103" customFormat="false" ht="12.75" hidden="false" customHeight="false" outlineLevel="0" collapsed="false">
      <c r="A103" s="0" t="s">
        <v>224</v>
      </c>
    </row>
    <row r="104" customFormat="false" ht="12.75" hidden="false" customHeight="false" outlineLevel="0" collapsed="false">
      <c r="A104" s="0" t="s">
        <v>225</v>
      </c>
    </row>
    <row r="105" customFormat="false" ht="12.75" hidden="false" customHeight="false" outlineLevel="0" collapsed="false">
      <c r="A105" s="0" t="s">
        <v>226</v>
      </c>
    </row>
    <row r="106" customFormat="false" ht="12.75" hidden="false" customHeight="false" outlineLevel="0" collapsed="false">
      <c r="A106" s="0" t="s">
        <v>227</v>
      </c>
    </row>
    <row r="107" customFormat="false" ht="12.75" hidden="false" customHeight="false" outlineLevel="0" collapsed="false">
      <c r="A107" s="0" t="s">
        <v>228</v>
      </c>
    </row>
    <row r="108" customFormat="false" ht="12.75" hidden="false" customHeight="false" outlineLevel="0" collapsed="false">
      <c r="A108" s="0" t="s">
        <v>229</v>
      </c>
    </row>
    <row r="109" customFormat="false" ht="12.75" hidden="false" customHeight="false" outlineLevel="0" collapsed="false">
      <c r="A109" s="0" t="s">
        <v>230</v>
      </c>
    </row>
    <row r="110" customFormat="false" ht="12.75" hidden="false" customHeight="false" outlineLevel="0" collapsed="false">
      <c r="A110" s="0" t="s">
        <v>231</v>
      </c>
    </row>
    <row r="111" customFormat="false" ht="12.75" hidden="false" customHeight="false" outlineLevel="0" collapsed="false">
      <c r="A111" s="0" t="s">
        <v>232</v>
      </c>
    </row>
    <row r="112" customFormat="false" ht="12.75" hidden="false" customHeight="false" outlineLevel="0" collapsed="false">
      <c r="A112" s="0" t="s">
        <v>233</v>
      </c>
    </row>
    <row r="113" customFormat="false" ht="12.75" hidden="false" customHeight="false" outlineLevel="0" collapsed="false">
      <c r="A113" s="0" t="s">
        <v>234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E1" s="16" t="s">
        <v>235</v>
      </c>
    </row>
    <row r="2" customFormat="false" ht="12.75" hidden="false" customHeight="false" outlineLevel="0" collapsed="false">
      <c r="E2" s="16" t="s">
        <v>236</v>
      </c>
    </row>
    <row r="3" customFormat="false" ht="12.75" hidden="false" customHeight="false" outlineLevel="0" collapsed="false">
      <c r="E3" s="16" t="s">
        <v>237</v>
      </c>
    </row>
    <row r="5" customFormat="false" ht="12.75" hidden="false" customHeight="false" outlineLevel="0" collapsed="false">
      <c r="B5" s="17"/>
      <c r="C5" s="18" t="s">
        <v>238</v>
      </c>
      <c r="D5" s="19"/>
      <c r="E5" s="17"/>
      <c r="F5" s="18" t="s">
        <v>239</v>
      </c>
      <c r="G5" s="19"/>
      <c r="H5" s="20" t="s">
        <v>240</v>
      </c>
    </row>
    <row r="6" customFormat="false" ht="12.75" hidden="false" customHeight="false" outlineLevel="0" collapsed="false">
      <c r="B6" s="21" t="s">
        <v>241</v>
      </c>
      <c r="C6" s="22" t="s">
        <v>242</v>
      </c>
      <c r="D6" s="23" t="s">
        <v>243</v>
      </c>
      <c r="E6" s="21" t="s">
        <v>241</v>
      </c>
      <c r="F6" s="22" t="s">
        <v>242</v>
      </c>
      <c r="G6" s="23" t="s">
        <v>243</v>
      </c>
      <c r="H6" s="24" t="s">
        <v>244</v>
      </c>
    </row>
    <row r="7" customFormat="false" ht="12.75" hidden="false" customHeight="false" outlineLevel="0" collapsed="false">
      <c r="B7" s="21" t="s">
        <v>245</v>
      </c>
      <c r="C7" s="22" t="s">
        <v>245</v>
      </c>
      <c r="D7" s="23" t="s">
        <v>246</v>
      </c>
      <c r="E7" s="21" t="s">
        <v>245</v>
      </c>
      <c r="F7" s="22" t="s">
        <v>245</v>
      </c>
      <c r="G7" s="23" t="s">
        <v>246</v>
      </c>
      <c r="H7" s="24" t="s">
        <v>245</v>
      </c>
    </row>
    <row r="8" customFormat="false" ht="12.75" hidden="false" customHeight="false" outlineLevel="0" collapsed="false">
      <c r="A8" s="11" t="n">
        <v>37165</v>
      </c>
      <c r="B8" s="25" t="n">
        <v>860618</v>
      </c>
      <c r="C8" s="26" t="n">
        <v>596561</v>
      </c>
      <c r="D8" s="27" t="n">
        <v>2532</v>
      </c>
      <c r="E8" s="25" t="n">
        <v>603568</v>
      </c>
      <c r="F8" s="26" t="n">
        <v>428064</v>
      </c>
      <c r="G8" s="27" t="n">
        <v>1417</v>
      </c>
      <c r="H8" s="28" t="n">
        <v>1650246</v>
      </c>
      <c r="J8" s="0" t="n">
        <f aca="false">SUM(B8:C8,E8:F8)</f>
        <v>2488811</v>
      </c>
      <c r="K8" s="0" t="n">
        <f aca="false">SUM(D8,G8)</f>
        <v>3949</v>
      </c>
    </row>
    <row r="9" customFormat="false" ht="12.75" hidden="false" customHeight="false" outlineLevel="0" collapsed="false">
      <c r="A9" s="11" t="n">
        <v>37196</v>
      </c>
      <c r="B9" s="25" t="n">
        <v>958367</v>
      </c>
      <c r="C9" s="26" t="n">
        <v>646206</v>
      </c>
      <c r="D9" s="27" t="n">
        <v>2765</v>
      </c>
      <c r="E9" s="25" t="n">
        <v>705111</v>
      </c>
      <c r="F9" s="26" t="n">
        <v>499904</v>
      </c>
      <c r="G9" s="27" t="n">
        <v>1715</v>
      </c>
      <c r="H9" s="28" t="n">
        <v>1688652</v>
      </c>
      <c r="J9" s="0" t="n">
        <f aca="false">SUM(B9:C9,E9:F9)</f>
        <v>2809588</v>
      </c>
      <c r="K9" s="0" t="n">
        <f aca="false">SUM(D9,G9)</f>
        <v>4480</v>
      </c>
    </row>
    <row r="10" customFormat="false" ht="12.75" hidden="false" customHeight="false" outlineLevel="0" collapsed="false">
      <c r="A10" s="11" t="n">
        <v>37226</v>
      </c>
      <c r="B10" s="25" t="n">
        <v>1104571</v>
      </c>
      <c r="C10" s="26" t="n">
        <v>736598</v>
      </c>
      <c r="D10" s="27" t="n">
        <v>3021</v>
      </c>
      <c r="E10" s="25" t="n">
        <v>820950</v>
      </c>
      <c r="F10" s="26" t="n">
        <v>610090</v>
      </c>
      <c r="G10" s="27" t="n">
        <v>1942</v>
      </c>
      <c r="H10" s="28" t="n">
        <v>1756711</v>
      </c>
      <c r="J10" s="0" t="n">
        <f aca="false">SUM(B10:C10,E10:F10)</f>
        <v>3272209</v>
      </c>
      <c r="K10" s="0" t="n">
        <f aca="false">SUM(D10,G10)</f>
        <v>4963</v>
      </c>
    </row>
    <row r="11" customFormat="false" ht="12.75" hidden="false" customHeight="false" outlineLevel="0" collapsed="false">
      <c r="A11" s="11" t="n">
        <v>37257</v>
      </c>
      <c r="B11" s="25" t="n">
        <v>1131769</v>
      </c>
      <c r="C11" s="26" t="n">
        <v>765548</v>
      </c>
      <c r="D11" s="27" t="n">
        <v>3303</v>
      </c>
      <c r="E11" s="25" t="n">
        <v>855112</v>
      </c>
      <c r="F11" s="26" t="n">
        <v>599893</v>
      </c>
      <c r="G11" s="27" t="n">
        <v>2010</v>
      </c>
      <c r="H11" s="28" t="n">
        <v>1744591</v>
      </c>
      <c r="J11" s="0" t="n">
        <f aca="false">SUM(B11:C11,E11:F11)</f>
        <v>3352322</v>
      </c>
      <c r="K11" s="0" t="n">
        <f aca="false">SUM(D11,G11)</f>
        <v>5313</v>
      </c>
    </row>
    <row r="12" customFormat="false" ht="12.75" hidden="false" customHeight="false" outlineLevel="0" collapsed="false">
      <c r="A12" s="11" t="n">
        <v>37288</v>
      </c>
      <c r="B12" s="25" t="n">
        <v>982978</v>
      </c>
      <c r="C12" s="26" t="n">
        <v>672730</v>
      </c>
      <c r="D12" s="27" t="n">
        <v>2942</v>
      </c>
      <c r="E12" s="25" t="n">
        <v>750355</v>
      </c>
      <c r="F12" s="26" t="n">
        <v>540809</v>
      </c>
      <c r="G12" s="27" t="n">
        <v>1958</v>
      </c>
      <c r="H12" s="28" t="n">
        <v>1683179</v>
      </c>
      <c r="J12" s="0" t="n">
        <f aca="false">SUM(B12:C12,E12:F12)</f>
        <v>2946872</v>
      </c>
      <c r="K12" s="0" t="n">
        <f aca="false">SUM(D12,G12)</f>
        <v>4900</v>
      </c>
    </row>
    <row r="13" customFormat="false" ht="12.75" hidden="false" customHeight="false" outlineLevel="0" collapsed="false">
      <c r="A13" s="11" t="n">
        <v>37316</v>
      </c>
      <c r="B13" s="25" t="n">
        <v>971527</v>
      </c>
      <c r="C13" s="26" t="n">
        <v>666864</v>
      </c>
      <c r="D13" s="27" t="n">
        <v>2844</v>
      </c>
      <c r="E13" s="25" t="n">
        <v>753413</v>
      </c>
      <c r="F13" s="26" t="n">
        <v>562137</v>
      </c>
      <c r="G13" s="27" t="n">
        <v>1781</v>
      </c>
      <c r="H13" s="28" t="n">
        <v>1670374</v>
      </c>
      <c r="J13" s="0" t="n">
        <f aca="false">SUM(B13:C13,E13:F13)</f>
        <v>2953941</v>
      </c>
      <c r="K13" s="0" t="n">
        <f aca="false">SUM(D13,G13)</f>
        <v>4625</v>
      </c>
    </row>
    <row r="14" customFormat="false" ht="12.75" hidden="false" customHeight="false" outlineLevel="0" collapsed="false">
      <c r="A14" s="11" t="n">
        <v>37347</v>
      </c>
      <c r="B14" s="25" t="n">
        <v>902443</v>
      </c>
      <c r="C14" s="26" t="n">
        <v>601509</v>
      </c>
      <c r="D14" s="27" t="n">
        <v>2567</v>
      </c>
      <c r="E14" s="25" t="n">
        <v>682484</v>
      </c>
      <c r="F14" s="26" t="n">
        <v>480759</v>
      </c>
      <c r="G14" s="27" t="n">
        <v>1662</v>
      </c>
      <c r="H14" s="28" t="n">
        <v>1639393</v>
      </c>
      <c r="J14" s="0" t="n">
        <f aca="false">SUM(B14:C14,E14:F14)</f>
        <v>2667195</v>
      </c>
      <c r="K14" s="0" t="n">
        <f aca="false">SUM(D14,G14)</f>
        <v>4229</v>
      </c>
    </row>
    <row r="15" customFormat="false" ht="12.75" hidden="false" customHeight="false" outlineLevel="0" collapsed="false">
      <c r="A15" s="11" t="n">
        <v>37377</v>
      </c>
      <c r="B15" s="25" t="n">
        <v>839371</v>
      </c>
      <c r="C15" s="26" t="n">
        <v>568151</v>
      </c>
      <c r="D15" s="27" t="n">
        <v>2201</v>
      </c>
      <c r="E15" s="25" t="n">
        <v>635504</v>
      </c>
      <c r="F15" s="26" t="n">
        <v>444942</v>
      </c>
      <c r="G15" s="27" t="n">
        <v>1494</v>
      </c>
      <c r="H15" s="28" t="n">
        <v>1594023</v>
      </c>
      <c r="J15" s="0" t="n">
        <f aca="false">SUM(B15:C15,E15:F15)</f>
        <v>2487968</v>
      </c>
      <c r="K15" s="0" t="n">
        <f aca="false">SUM(D15,G15)</f>
        <v>3695</v>
      </c>
    </row>
    <row r="16" customFormat="false" ht="12.75" hidden="false" customHeight="false" outlineLevel="0" collapsed="false">
      <c r="A16" s="11" t="n">
        <v>37408</v>
      </c>
      <c r="B16" s="25" t="n">
        <v>797476</v>
      </c>
      <c r="C16" s="26" t="n">
        <v>524191</v>
      </c>
      <c r="D16" s="27" t="n">
        <v>1970</v>
      </c>
      <c r="E16" s="25" t="n">
        <v>527109</v>
      </c>
      <c r="F16" s="26" t="n">
        <v>398634</v>
      </c>
      <c r="G16" s="27" t="n">
        <v>1292</v>
      </c>
      <c r="H16" s="28" t="n">
        <v>1579688</v>
      </c>
      <c r="J16" s="0" t="n">
        <f aca="false">SUM(B16:C16,E16:F16)</f>
        <v>2247410</v>
      </c>
      <c r="K16" s="0" t="n">
        <f aca="false">SUM(D16,G16)</f>
        <v>3262</v>
      </c>
    </row>
    <row r="17" customFormat="false" ht="12.75" hidden="false" customHeight="false" outlineLevel="0" collapsed="false">
      <c r="A17" s="11" t="n">
        <v>37438</v>
      </c>
      <c r="B17" s="25" t="n">
        <v>825520</v>
      </c>
      <c r="C17" s="26" t="n">
        <v>523201</v>
      </c>
      <c r="D17" s="27" t="n">
        <v>2022</v>
      </c>
      <c r="E17" s="25" t="n">
        <v>591758</v>
      </c>
      <c r="F17" s="26" t="n">
        <v>410205</v>
      </c>
      <c r="G17" s="27" t="n">
        <v>1389</v>
      </c>
      <c r="H17" s="28" t="n">
        <v>1593038</v>
      </c>
      <c r="J17" s="0" t="n">
        <f aca="false">SUM(B17:C17,E17:F17)</f>
        <v>2350684</v>
      </c>
      <c r="K17" s="0" t="n">
        <f aca="false">SUM(D17,G17)</f>
        <v>3411</v>
      </c>
    </row>
    <row r="18" customFormat="false" ht="12.75" hidden="false" customHeight="false" outlineLevel="0" collapsed="false">
      <c r="A18" s="11" t="n">
        <v>37469</v>
      </c>
      <c r="B18" s="25" t="n">
        <v>838259</v>
      </c>
      <c r="C18" s="26" t="n">
        <v>548473</v>
      </c>
      <c r="D18" s="27" t="n">
        <v>2088</v>
      </c>
      <c r="E18" s="25" t="n">
        <v>622325</v>
      </c>
      <c r="F18" s="26" t="n">
        <v>435812</v>
      </c>
      <c r="G18" s="27" t="n">
        <v>1461</v>
      </c>
      <c r="H18" s="28" t="n">
        <v>1623921</v>
      </c>
      <c r="J18" s="0" t="n">
        <f aca="false">SUM(B18:C18,E18:F18)</f>
        <v>2444869</v>
      </c>
      <c r="K18" s="0" t="n">
        <f aca="false">SUM(D18,G18)</f>
        <v>3549</v>
      </c>
    </row>
    <row r="19" customFormat="false" ht="12.75" hidden="false" customHeight="false" outlineLevel="0" collapsed="false">
      <c r="A19" s="11" t="n">
        <v>37500</v>
      </c>
      <c r="B19" s="25" t="n">
        <v>850219</v>
      </c>
      <c r="C19" s="26" t="n">
        <v>530824</v>
      </c>
      <c r="D19" s="27" t="n">
        <v>2198</v>
      </c>
      <c r="E19" s="25" t="n">
        <v>587347</v>
      </c>
      <c r="F19" s="26" t="n">
        <v>443437</v>
      </c>
      <c r="G19" s="27" t="n">
        <v>1438</v>
      </c>
      <c r="H19" s="28" t="n">
        <v>1653513</v>
      </c>
      <c r="J19" s="0" t="n">
        <f aca="false">SUM(B19:C19,E19:F19)</f>
        <v>2411827</v>
      </c>
      <c r="K19" s="0" t="n">
        <f aca="false">SUM(D19,G19)</f>
        <v>3636</v>
      </c>
    </row>
    <row r="20" customFormat="false" ht="12.75" hidden="false" customHeight="false" outlineLevel="0" collapsed="false">
      <c r="A20" s="11" t="n">
        <v>37530</v>
      </c>
      <c r="B20" s="25" t="n">
        <v>909983</v>
      </c>
      <c r="C20" s="26" t="n">
        <v>592668</v>
      </c>
      <c r="D20" s="27" t="n">
        <v>2597</v>
      </c>
      <c r="E20" s="25" t="n">
        <v>606618</v>
      </c>
      <c r="F20" s="26" t="n">
        <v>429671</v>
      </c>
      <c r="G20" s="27" t="n">
        <v>1424</v>
      </c>
      <c r="H20" s="28" t="n">
        <v>1662205</v>
      </c>
      <c r="J20" s="0" t="n">
        <f aca="false">SUM(B20:C20,E20:F20)</f>
        <v>2538940</v>
      </c>
      <c r="K20" s="0" t="n">
        <f aca="false">SUM(D20,G20)</f>
        <v>4021</v>
      </c>
    </row>
    <row r="21" customFormat="false" ht="12.75" hidden="false" customHeight="false" outlineLevel="0" collapsed="false">
      <c r="A21" s="11" t="n">
        <v>37561</v>
      </c>
      <c r="B21" s="25" t="n">
        <v>986839</v>
      </c>
      <c r="C21" s="26" t="n">
        <v>665739</v>
      </c>
      <c r="D21" s="27" t="n">
        <v>2835</v>
      </c>
      <c r="E21" s="25" t="n">
        <v>708473</v>
      </c>
      <c r="F21" s="26" t="n">
        <v>501634</v>
      </c>
      <c r="G21" s="27" t="n">
        <v>1723</v>
      </c>
      <c r="H21" s="28" t="n">
        <v>1702129</v>
      </c>
      <c r="J21" s="0" t="n">
        <f aca="false">SUM(B21:C21,E21:F21)</f>
        <v>2862685</v>
      </c>
      <c r="K21" s="0" t="n">
        <f aca="false">SUM(D21,G21)</f>
        <v>4558</v>
      </c>
    </row>
    <row r="22" customFormat="false" ht="12.75" hidden="false" customHeight="false" outlineLevel="0" collapsed="false">
      <c r="A22" s="11" t="n">
        <v>37591</v>
      </c>
      <c r="B22" s="25" t="n">
        <v>1130154</v>
      </c>
      <c r="C22" s="26" t="n">
        <v>751362</v>
      </c>
      <c r="D22" s="27" t="n">
        <v>3079</v>
      </c>
      <c r="E22" s="25" t="n">
        <v>824739</v>
      </c>
      <c r="F22" s="26" t="n">
        <v>612024</v>
      </c>
      <c r="G22" s="27" t="n">
        <v>1951</v>
      </c>
      <c r="H22" s="28" t="n">
        <v>1772018</v>
      </c>
      <c r="J22" s="0" t="n">
        <f aca="false">SUM(B22:C22,E22:F22)</f>
        <v>3318279</v>
      </c>
      <c r="K22" s="0" t="n">
        <f aca="false">SUM(D22,G22)</f>
        <v>5030</v>
      </c>
    </row>
    <row r="23" customFormat="false" ht="12.75" hidden="false" customHeight="false" outlineLevel="0" collapsed="false">
      <c r="A23" s="11" t="n">
        <v>37622</v>
      </c>
      <c r="B23" s="25" t="n">
        <v>1157284</v>
      </c>
      <c r="C23" s="26" t="n">
        <v>781966</v>
      </c>
      <c r="D23" s="27" t="n">
        <v>3374</v>
      </c>
      <c r="E23" s="25" t="n">
        <v>857315</v>
      </c>
      <c r="F23" s="26" t="n">
        <v>601105</v>
      </c>
      <c r="G23" s="27" t="n">
        <v>2016</v>
      </c>
      <c r="H23" s="28" t="n">
        <v>1759877</v>
      </c>
      <c r="J23" s="0" t="n">
        <f aca="false">SUM(B23:C23,E23:F23)</f>
        <v>3397670</v>
      </c>
      <c r="K23" s="0" t="n">
        <f aca="false">SUM(D23,G23)</f>
        <v>5390</v>
      </c>
    </row>
    <row r="24" customFormat="false" ht="12.75" hidden="false" customHeight="false" outlineLevel="0" collapsed="false">
      <c r="A24" s="11" t="n">
        <v>37653</v>
      </c>
      <c r="B24" s="25" t="n">
        <v>1000440</v>
      </c>
      <c r="C24" s="26" t="n">
        <v>683991</v>
      </c>
      <c r="D24" s="27" t="n">
        <v>2994</v>
      </c>
      <c r="E24" s="25" t="n">
        <v>752311</v>
      </c>
      <c r="F24" s="26" t="n">
        <v>541934</v>
      </c>
      <c r="G24" s="27" t="n">
        <v>1963</v>
      </c>
      <c r="H24" s="28" t="n">
        <v>1695645</v>
      </c>
      <c r="J24" s="0" t="n">
        <f aca="false">SUM(B24:C24,E24:F24)</f>
        <v>2978676</v>
      </c>
      <c r="K24" s="0" t="n">
        <f aca="false">SUM(D24,G24)</f>
        <v>4957</v>
      </c>
    </row>
    <row r="25" customFormat="false" ht="12.75" hidden="false" customHeight="false" outlineLevel="0" collapsed="false">
      <c r="A25" s="11" t="n">
        <v>37681</v>
      </c>
      <c r="B25" s="25" t="n">
        <v>987420</v>
      </c>
      <c r="C25" s="26" t="n">
        <v>677118</v>
      </c>
      <c r="D25" s="27" t="n">
        <v>2886</v>
      </c>
      <c r="E25" s="25" t="n">
        <v>755524</v>
      </c>
      <c r="F25" s="26" t="n">
        <v>563125</v>
      </c>
      <c r="G25" s="27" t="n">
        <v>1786</v>
      </c>
      <c r="H25" s="28" t="n">
        <v>1683097</v>
      </c>
      <c r="J25" s="0" t="n">
        <f aca="false">SUM(B25:C25,E25:F25)</f>
        <v>2983187</v>
      </c>
      <c r="K25" s="0" t="n">
        <f aca="false">SUM(D25,G25)</f>
        <v>4672</v>
      </c>
    </row>
    <row r="26" customFormat="false" ht="12.75" hidden="false" customHeight="false" outlineLevel="0" collapsed="false">
      <c r="A26" s="11" t="n">
        <v>37712</v>
      </c>
      <c r="B26" s="25" t="n">
        <v>920939</v>
      </c>
      <c r="C26" s="26" t="n">
        <v>610881</v>
      </c>
      <c r="D26" s="27" t="n">
        <v>2604</v>
      </c>
      <c r="E26" s="25" t="n">
        <v>684430</v>
      </c>
      <c r="F26" s="26" t="n">
        <v>481768</v>
      </c>
      <c r="G26" s="27" t="n">
        <v>1666</v>
      </c>
      <c r="H26" s="28" t="n">
        <v>1650889</v>
      </c>
      <c r="J26" s="0" t="n">
        <f aca="false">SUM(B26:C26,E26:F26)</f>
        <v>2698018</v>
      </c>
      <c r="K26" s="0" t="n">
        <f aca="false">SUM(D26,G26)</f>
        <v>4270</v>
      </c>
    </row>
    <row r="27" customFormat="false" ht="12.75" hidden="false" customHeight="false" outlineLevel="0" collapsed="false">
      <c r="A27" s="11" t="n">
        <v>37742</v>
      </c>
      <c r="B27" s="25" t="n">
        <v>857166</v>
      </c>
      <c r="C27" s="26" t="n">
        <v>577412</v>
      </c>
      <c r="D27" s="27" t="n">
        <v>2257</v>
      </c>
      <c r="E27" s="25" t="n">
        <v>637089</v>
      </c>
      <c r="F27" s="26" t="n">
        <v>446112</v>
      </c>
      <c r="G27" s="27" t="n">
        <v>1497</v>
      </c>
      <c r="H27" s="28" t="n">
        <v>1605850</v>
      </c>
      <c r="J27" s="0" t="n">
        <f aca="false">SUM(B27:C27,E27:F27)</f>
        <v>2517779</v>
      </c>
      <c r="K27" s="0" t="n">
        <f aca="false">SUM(D27,G27)</f>
        <v>3754</v>
      </c>
    </row>
    <row r="28" customFormat="false" ht="12.75" hidden="false" customHeight="false" outlineLevel="0" collapsed="false">
      <c r="A28" s="11" t="n">
        <v>37773</v>
      </c>
      <c r="B28" s="25" t="n">
        <v>817440</v>
      </c>
      <c r="C28" s="26" t="n">
        <v>535469</v>
      </c>
      <c r="D28" s="27" t="n">
        <v>2032</v>
      </c>
      <c r="E28" s="25" t="n">
        <v>528988</v>
      </c>
      <c r="F28" s="26" t="n">
        <v>399347</v>
      </c>
      <c r="G28" s="27" t="n">
        <v>1297</v>
      </c>
      <c r="H28" s="28" t="n">
        <v>1591755</v>
      </c>
      <c r="J28" s="0" t="n">
        <f aca="false">SUM(B28:C28,E28:F28)</f>
        <v>2281244</v>
      </c>
      <c r="K28" s="0" t="n">
        <f aca="false">SUM(D28,G28)</f>
        <v>3329</v>
      </c>
    </row>
    <row r="29" customFormat="false" ht="12.75" hidden="false" customHeight="false" outlineLevel="0" collapsed="false">
      <c r="A29" s="11" t="n">
        <v>37803</v>
      </c>
      <c r="B29" s="25" t="n">
        <v>847972</v>
      </c>
      <c r="C29" s="26" t="n">
        <v>535342</v>
      </c>
      <c r="D29" s="27" t="n">
        <v>2076</v>
      </c>
      <c r="E29" s="25" t="n">
        <v>593346</v>
      </c>
      <c r="F29" s="26" t="n">
        <v>411300</v>
      </c>
      <c r="G29" s="27" t="n">
        <v>1393</v>
      </c>
      <c r="H29" s="28" t="n">
        <v>1606061</v>
      </c>
      <c r="J29" s="0" t="n">
        <f aca="false">SUM(B29:C29,E29:F29)</f>
        <v>2387960</v>
      </c>
      <c r="K29" s="0" t="n">
        <f aca="false">SUM(D29,G29)</f>
        <v>3469</v>
      </c>
    </row>
    <row r="30" customFormat="false" ht="12.75" hidden="false" customHeight="false" outlineLevel="0" collapsed="false">
      <c r="A30" s="11" t="n">
        <v>37834</v>
      </c>
      <c r="B30" s="25" t="n">
        <v>861609</v>
      </c>
      <c r="C30" s="26" t="n">
        <v>558987</v>
      </c>
      <c r="D30" s="27" t="n">
        <v>2133</v>
      </c>
      <c r="E30" s="25" t="n">
        <v>615193</v>
      </c>
      <c r="F30" s="26" t="n">
        <v>445627</v>
      </c>
      <c r="G30" s="27" t="n">
        <v>1457</v>
      </c>
      <c r="H30" s="28" t="n">
        <v>1637163</v>
      </c>
      <c r="J30" s="0" t="n">
        <f aca="false">SUM(B30:C30,E30:F30)</f>
        <v>2481416</v>
      </c>
      <c r="K30" s="0" t="n">
        <f aca="false">SUM(D30,G30)</f>
        <v>3590</v>
      </c>
    </row>
    <row r="31" customFormat="false" ht="12.75" hidden="false" customHeight="false" outlineLevel="0" collapsed="false">
      <c r="A31" s="11" t="n">
        <v>37865</v>
      </c>
      <c r="B31" s="25" t="n">
        <v>870285</v>
      </c>
      <c r="C31" s="26" t="n">
        <v>544017</v>
      </c>
      <c r="D31" s="27" t="n">
        <v>2246</v>
      </c>
      <c r="E31" s="25" t="n">
        <v>597064</v>
      </c>
      <c r="F31" s="26" t="n">
        <v>436429</v>
      </c>
      <c r="G31" s="27" t="n">
        <v>1451</v>
      </c>
      <c r="H31" s="28" t="n">
        <v>1665203</v>
      </c>
      <c r="J31" s="0" t="n">
        <f aca="false">SUM(B31:C31,E31:F31)</f>
        <v>2447795</v>
      </c>
      <c r="K31" s="0" t="n">
        <f aca="false">SUM(D31,G31)</f>
        <v>3697</v>
      </c>
    </row>
    <row r="32" customFormat="false" ht="12.75" hidden="false" customHeight="false" outlineLevel="0" collapsed="false">
      <c r="A32" s="11" t="n">
        <v>37895</v>
      </c>
      <c r="B32" s="25" t="n">
        <v>935842</v>
      </c>
      <c r="C32" s="26" t="n">
        <v>607089</v>
      </c>
      <c r="D32" s="27" t="n">
        <v>2658</v>
      </c>
      <c r="E32" s="25" t="n">
        <v>608686</v>
      </c>
      <c r="F32" s="26" t="n">
        <v>430638</v>
      </c>
      <c r="G32" s="27" t="n">
        <v>1429</v>
      </c>
      <c r="H32" s="28" t="n">
        <v>1674290</v>
      </c>
      <c r="J32" s="0" t="n">
        <f aca="false">SUM(B32:C32,E32:F32)</f>
        <v>2582255</v>
      </c>
      <c r="K32" s="0" t="n">
        <f aca="false">SUM(D32,G32)</f>
        <v>4087</v>
      </c>
    </row>
    <row r="33" customFormat="false" ht="12.75" hidden="false" customHeight="false" outlineLevel="0" collapsed="false">
      <c r="A33" s="11" t="n">
        <v>37926</v>
      </c>
      <c r="B33" s="25" t="n">
        <v>1017150</v>
      </c>
      <c r="C33" s="26" t="n">
        <v>680656</v>
      </c>
      <c r="D33" s="27" t="n">
        <v>2902</v>
      </c>
      <c r="E33" s="25" t="n">
        <v>702075</v>
      </c>
      <c r="F33" s="26" t="n">
        <v>511269</v>
      </c>
      <c r="G33" s="27" t="n">
        <v>1717</v>
      </c>
      <c r="H33" s="28" t="n">
        <v>1715853</v>
      </c>
      <c r="J33" s="0" t="n">
        <f aca="false">SUM(B33:C33,E33:F33)</f>
        <v>2911150</v>
      </c>
      <c r="K33" s="0" t="n">
        <f aca="false">SUM(D33,G33)</f>
        <v>4619</v>
      </c>
    </row>
    <row r="34" customFormat="false" ht="12.75" hidden="false" customHeight="false" outlineLevel="0" collapsed="false">
      <c r="A34" s="11" t="n">
        <v>37956</v>
      </c>
      <c r="B34" s="25" t="n">
        <v>1156991</v>
      </c>
      <c r="C34" s="26" t="n">
        <v>770595</v>
      </c>
      <c r="D34" s="27" t="n">
        <v>3149</v>
      </c>
      <c r="E34" s="25" t="n">
        <v>836505</v>
      </c>
      <c r="F34" s="26" t="n">
        <v>603988</v>
      </c>
      <c r="G34" s="27" t="n">
        <v>1967</v>
      </c>
      <c r="H34" s="28" t="n">
        <v>1787416</v>
      </c>
      <c r="J34" s="0" t="n">
        <f aca="false">SUM(B34:C34,E34:F34)</f>
        <v>3368079</v>
      </c>
      <c r="K34" s="0" t="n">
        <f aca="false">SUM(D34,G34)</f>
        <v>5116</v>
      </c>
    </row>
    <row r="35" customFormat="false" ht="12.75" hidden="false" customHeight="false" outlineLevel="0" collapsed="false">
      <c r="A35" s="11" t="n">
        <v>37987</v>
      </c>
      <c r="B35" s="25" t="n">
        <v>1187770</v>
      </c>
      <c r="C35" s="26" t="n">
        <v>799625</v>
      </c>
      <c r="D35" s="27" t="n">
        <v>3458</v>
      </c>
      <c r="E35" s="25" t="n">
        <v>861129</v>
      </c>
      <c r="F35" s="26" t="n">
        <v>603403</v>
      </c>
      <c r="G35" s="27" t="n">
        <v>2025</v>
      </c>
      <c r="H35" s="28" t="n">
        <v>1775398</v>
      </c>
      <c r="J35" s="0" t="n">
        <f aca="false">SUM(B35:C35,E35:F35)</f>
        <v>3451927</v>
      </c>
      <c r="K35" s="0" t="n">
        <f aca="false">SUM(D35,G35)</f>
        <v>5483</v>
      </c>
    </row>
    <row r="36" customFormat="false" ht="12.75" hidden="false" customHeight="false" outlineLevel="0" collapsed="false">
      <c r="A36" s="11" t="n">
        <v>38018</v>
      </c>
      <c r="B36" s="25" t="n">
        <v>1039938</v>
      </c>
      <c r="C36" s="26" t="n">
        <v>706064</v>
      </c>
      <c r="D36" s="27" t="n">
        <v>3101</v>
      </c>
      <c r="E36" s="25" t="n">
        <v>763111</v>
      </c>
      <c r="F36" s="26" t="n">
        <v>567501</v>
      </c>
      <c r="G36" s="27" t="n">
        <v>1933</v>
      </c>
      <c r="H36" s="28" t="n">
        <v>1707949</v>
      </c>
      <c r="J36" s="0" t="n">
        <f aca="false">SUM(B36:C36,E36:F36)</f>
        <v>3076614</v>
      </c>
      <c r="K36" s="0" t="n">
        <f aca="false">SUM(D36,G36)</f>
        <v>5034</v>
      </c>
    </row>
    <row r="37" customFormat="false" ht="12.75" hidden="false" customHeight="false" outlineLevel="0" collapsed="false">
      <c r="A37" s="11" t="n">
        <v>38047</v>
      </c>
      <c r="B37" s="25" t="n">
        <v>1011712</v>
      </c>
      <c r="C37" s="26" t="n">
        <v>694896</v>
      </c>
      <c r="D37" s="27" t="n">
        <v>2966</v>
      </c>
      <c r="E37" s="25" t="n">
        <v>766941</v>
      </c>
      <c r="F37" s="26" t="n">
        <v>557203</v>
      </c>
      <c r="G37" s="27" t="n">
        <v>1804</v>
      </c>
      <c r="H37" s="28" t="n">
        <v>1695965</v>
      </c>
      <c r="J37" s="0" t="n">
        <f aca="false">SUM(B37:C37,E37:F37)</f>
        <v>3030752</v>
      </c>
      <c r="K37" s="0" t="n">
        <f aca="false">SUM(D37,G37)</f>
        <v>4770</v>
      </c>
    </row>
    <row r="38" customFormat="false" ht="12.75" hidden="false" customHeight="false" outlineLevel="0" collapsed="false">
      <c r="A38" s="11" t="n">
        <v>38078</v>
      </c>
      <c r="B38" s="25" t="n">
        <v>942075</v>
      </c>
      <c r="C38" s="26" t="n">
        <v>624806</v>
      </c>
      <c r="D38" s="27" t="n">
        <v>2669</v>
      </c>
      <c r="E38" s="25" t="n">
        <v>687360</v>
      </c>
      <c r="F38" s="26" t="n">
        <v>483397</v>
      </c>
      <c r="G38" s="27" t="n">
        <v>1673</v>
      </c>
      <c r="H38" s="28" t="n">
        <v>1662599</v>
      </c>
      <c r="J38" s="0" t="n">
        <f aca="false">SUM(B38:C38,E38:F38)</f>
        <v>2737638</v>
      </c>
      <c r="K38" s="0" t="n">
        <f aca="false">SUM(D38,G38)</f>
        <v>4342</v>
      </c>
    </row>
    <row r="39" customFormat="false" ht="12.75" hidden="false" customHeight="false" outlineLevel="0" collapsed="false">
      <c r="A39" s="11" t="n">
        <v>38108</v>
      </c>
      <c r="B39" s="25" t="n">
        <v>878703</v>
      </c>
      <c r="C39" s="26" t="n">
        <v>589073</v>
      </c>
      <c r="D39" s="27" t="n">
        <v>2307</v>
      </c>
      <c r="E39" s="25" t="n">
        <v>631394</v>
      </c>
      <c r="F39" s="26" t="n">
        <v>456149</v>
      </c>
      <c r="G39" s="27" t="n">
        <v>1494</v>
      </c>
      <c r="H39" s="28" t="n">
        <v>1618063</v>
      </c>
      <c r="J39" s="0" t="n">
        <f aca="false">SUM(B39:C39,E39:F39)</f>
        <v>2555319</v>
      </c>
      <c r="K39" s="0" t="n">
        <f aca="false">SUM(D39,G39)</f>
        <v>3801</v>
      </c>
    </row>
    <row r="40" customFormat="false" ht="12.75" hidden="false" customHeight="false" outlineLevel="0" collapsed="false">
      <c r="A40" s="11" t="n">
        <v>38139</v>
      </c>
      <c r="B40" s="25" t="n">
        <v>835746</v>
      </c>
      <c r="C40" s="26" t="n">
        <v>550294</v>
      </c>
      <c r="D40" s="27" t="n">
        <v>2078</v>
      </c>
      <c r="E40" s="25" t="n">
        <v>540380</v>
      </c>
      <c r="F40" s="26" t="n">
        <v>391940</v>
      </c>
      <c r="G40" s="27" t="n">
        <v>1313</v>
      </c>
      <c r="H40" s="28" t="n">
        <v>1604161</v>
      </c>
      <c r="J40" s="0" t="n">
        <f aca="false">SUM(B40:C40,E40:F40)</f>
        <v>2318360</v>
      </c>
      <c r="K40" s="0" t="n">
        <f aca="false">SUM(D40,G40)</f>
        <v>3391</v>
      </c>
    </row>
    <row r="41" customFormat="false" ht="12.75" hidden="false" customHeight="false" outlineLevel="0" collapsed="false">
      <c r="A41" s="11" t="n">
        <v>38169</v>
      </c>
      <c r="B41" s="25" t="n">
        <v>868609</v>
      </c>
      <c r="C41" s="26" t="n">
        <v>548634</v>
      </c>
      <c r="D41" s="27" t="n">
        <v>2122</v>
      </c>
      <c r="E41" s="25" t="n">
        <v>595958</v>
      </c>
      <c r="F41" s="26" t="n">
        <v>412810</v>
      </c>
      <c r="G41" s="27" t="n">
        <v>1399</v>
      </c>
      <c r="H41" s="28" t="n">
        <v>1619580</v>
      </c>
      <c r="J41" s="0" t="n">
        <f aca="false">SUM(B41:C41,E41:F41)</f>
        <v>2426011</v>
      </c>
      <c r="K41" s="0" t="n">
        <f aca="false">SUM(D41,G41)</f>
        <v>3521</v>
      </c>
    </row>
    <row r="42" customFormat="false" ht="12.75" hidden="false" customHeight="false" outlineLevel="0" collapsed="false">
      <c r="A42" s="11" t="n">
        <v>38200</v>
      </c>
      <c r="B42" s="25" t="n">
        <v>882287</v>
      </c>
      <c r="C42" s="26" t="n">
        <v>573015</v>
      </c>
      <c r="D42" s="27" t="n">
        <v>2179</v>
      </c>
      <c r="E42" s="25" t="n">
        <v>617707</v>
      </c>
      <c r="F42" s="26" t="n">
        <v>447233</v>
      </c>
      <c r="G42" s="27" t="n">
        <v>1463</v>
      </c>
      <c r="H42" s="28" t="n">
        <v>1650802</v>
      </c>
      <c r="J42" s="0" t="n">
        <f aca="false">SUM(B42:C42,E42:F42)</f>
        <v>2520242</v>
      </c>
      <c r="K42" s="0" t="n">
        <f aca="false">SUM(D42,G42)</f>
        <v>3642</v>
      </c>
    </row>
    <row r="43" customFormat="false" ht="12.75" hidden="false" customHeight="false" outlineLevel="0" collapsed="false">
      <c r="A43" s="11" t="n">
        <v>38231</v>
      </c>
      <c r="B43" s="25" t="n">
        <v>890599</v>
      </c>
      <c r="C43" s="26" t="n">
        <v>557087</v>
      </c>
      <c r="D43" s="27" t="n">
        <v>2290</v>
      </c>
      <c r="E43" s="25" t="n">
        <v>599576</v>
      </c>
      <c r="F43" s="26" t="n">
        <v>437902</v>
      </c>
      <c r="G43" s="27" t="n">
        <v>1457</v>
      </c>
      <c r="H43" s="28" t="n">
        <v>1677274</v>
      </c>
      <c r="J43" s="0" t="n">
        <f aca="false">SUM(B43:C43,E43:F43)</f>
        <v>2485164</v>
      </c>
      <c r="K43" s="0" t="n">
        <f aca="false">SUM(D43,G43)</f>
        <v>3747</v>
      </c>
    </row>
    <row r="44" customFormat="false" ht="12.75" hidden="false" customHeight="false" outlineLevel="0" collapsed="false">
      <c r="A44" s="11" t="n">
        <v>38261</v>
      </c>
      <c r="B44" s="25" t="n">
        <v>956607</v>
      </c>
      <c r="C44" s="26" t="n">
        <v>617809</v>
      </c>
      <c r="D44" s="27" t="n">
        <v>2713</v>
      </c>
      <c r="E44" s="25" t="n">
        <v>604337</v>
      </c>
      <c r="F44" s="26" t="n">
        <v>439563</v>
      </c>
      <c r="G44" s="27" t="n">
        <v>1428</v>
      </c>
      <c r="H44" s="28" t="n">
        <v>1686769</v>
      </c>
      <c r="J44" s="0" t="n">
        <f aca="false">SUM(B44:C44,E44:F44)</f>
        <v>2618316</v>
      </c>
      <c r="K44" s="0" t="n">
        <f aca="false">SUM(D44,G44)</f>
        <v>4141</v>
      </c>
    </row>
    <row r="45" customFormat="false" ht="12.75" hidden="false" customHeight="false" outlineLevel="0" collapsed="false">
      <c r="A45" s="11" t="n">
        <v>38292</v>
      </c>
      <c r="B45" s="25" t="n">
        <v>1034544</v>
      </c>
      <c r="C45" s="26" t="n">
        <v>695653</v>
      </c>
      <c r="D45" s="27" t="n">
        <v>2959</v>
      </c>
      <c r="E45" s="25" t="n">
        <v>713415</v>
      </c>
      <c r="F45" s="26" t="n">
        <v>505016</v>
      </c>
      <c r="G45" s="27" t="n">
        <v>1735</v>
      </c>
      <c r="H45" s="28" t="n">
        <v>1729638</v>
      </c>
      <c r="J45" s="0" t="n">
        <f aca="false">SUM(B45:C45,E45:F45)</f>
        <v>2948628</v>
      </c>
      <c r="K45" s="0" t="n">
        <f aca="false">SUM(D45,G45)</f>
        <v>4694</v>
      </c>
    </row>
    <row r="46" customFormat="false" ht="12.75" hidden="false" customHeight="false" outlineLevel="0" collapsed="false">
      <c r="A46" s="11" t="n">
        <v>38322</v>
      </c>
      <c r="B46" s="25" t="n">
        <v>1180758</v>
      </c>
      <c r="C46" s="26" t="n">
        <v>785915</v>
      </c>
      <c r="D46" s="27" t="n">
        <v>3201</v>
      </c>
      <c r="E46" s="25" t="n">
        <v>840000</v>
      </c>
      <c r="F46" s="26" t="n">
        <v>606285</v>
      </c>
      <c r="G46" s="27" t="n">
        <v>1975</v>
      </c>
      <c r="H46" s="28" t="n">
        <v>1803189</v>
      </c>
      <c r="J46" s="0" t="n">
        <f aca="false">SUM(B46:C46,E46:F46)</f>
        <v>3412958</v>
      </c>
      <c r="K46" s="0" t="n">
        <f aca="false">SUM(D46,G46)</f>
        <v>5176</v>
      </c>
    </row>
    <row r="47" customFormat="false" ht="12.75" hidden="false" customHeight="false" outlineLevel="0" collapsed="false">
      <c r="A47" s="11" t="n">
        <v>38353</v>
      </c>
      <c r="B47" s="25" t="n">
        <v>1213800</v>
      </c>
      <c r="C47" s="26" t="n">
        <v>813021</v>
      </c>
      <c r="D47" s="27" t="n">
        <v>3520</v>
      </c>
      <c r="E47" s="25" t="n">
        <v>856062</v>
      </c>
      <c r="F47" s="26" t="n">
        <v>616344</v>
      </c>
      <c r="G47" s="27" t="n">
        <v>2025</v>
      </c>
      <c r="H47" s="28" t="n">
        <v>1791276</v>
      </c>
      <c r="J47" s="0" t="n">
        <f aca="false">SUM(B47:C47,E47:F47)</f>
        <v>3499227</v>
      </c>
      <c r="K47" s="0" t="n">
        <f aca="false">SUM(D47,G47)</f>
        <v>5545</v>
      </c>
    </row>
    <row r="48" customFormat="false" ht="12.75" hidden="false" customHeight="false" outlineLevel="0" collapsed="false">
      <c r="A48" s="11" t="n">
        <v>38384</v>
      </c>
      <c r="B48" s="25" t="n">
        <v>1049117</v>
      </c>
      <c r="C48" s="26" t="n">
        <v>714638</v>
      </c>
      <c r="D48" s="27" t="n">
        <v>3135</v>
      </c>
      <c r="E48" s="25" t="n">
        <v>759958</v>
      </c>
      <c r="F48" s="26" t="n">
        <v>546640</v>
      </c>
      <c r="G48" s="27" t="n">
        <v>1983</v>
      </c>
      <c r="H48" s="28" t="n">
        <v>1721098</v>
      </c>
      <c r="J48" s="0" t="n">
        <f aca="false">SUM(B48:C48,E48:F48)</f>
        <v>3070353</v>
      </c>
      <c r="K48" s="0" t="n">
        <f aca="false">SUM(D48,G48)</f>
        <v>5118</v>
      </c>
    </row>
    <row r="49" customFormat="false" ht="12.75" hidden="false" customHeight="false" outlineLevel="0" collapsed="false">
      <c r="A49" s="11" t="n">
        <v>38412</v>
      </c>
      <c r="B49" s="25" t="n">
        <v>1030982</v>
      </c>
      <c r="C49" s="26" t="n">
        <v>707840</v>
      </c>
      <c r="D49" s="27" t="n">
        <v>3016</v>
      </c>
      <c r="E49" s="25" t="n">
        <v>771286</v>
      </c>
      <c r="F49" s="26" t="n">
        <v>559894</v>
      </c>
      <c r="G49" s="27" t="n">
        <v>1814</v>
      </c>
      <c r="H49" s="28" t="n">
        <v>1709064</v>
      </c>
      <c r="J49" s="0" t="n">
        <f aca="false">SUM(B49:C49,E49:F49)</f>
        <v>3070002</v>
      </c>
      <c r="K49" s="0" t="n">
        <f aca="false">SUM(D49,G49)</f>
        <v>4830</v>
      </c>
    </row>
    <row r="50" customFormat="false" ht="12.75" hidden="false" customHeight="false" outlineLevel="0" collapsed="false">
      <c r="A50" s="11" t="n">
        <v>38443</v>
      </c>
      <c r="B50" s="25" t="n">
        <v>960549</v>
      </c>
      <c r="C50" s="26" t="n">
        <v>636738</v>
      </c>
      <c r="D50" s="27" t="n">
        <v>2714</v>
      </c>
      <c r="E50" s="25" t="n">
        <v>691123</v>
      </c>
      <c r="F50" s="26" t="n">
        <v>485849</v>
      </c>
      <c r="G50" s="27" t="n">
        <v>1683</v>
      </c>
      <c r="H50" s="28" t="n">
        <v>1674434</v>
      </c>
      <c r="J50" s="0" t="n">
        <f aca="false">SUM(B50:C50,E50:F50)</f>
        <v>2774259</v>
      </c>
      <c r="K50" s="0" t="n">
        <f aca="false">SUM(D50,G50)</f>
        <v>4397</v>
      </c>
    </row>
    <row r="51" customFormat="false" ht="12.75" hidden="false" customHeight="false" outlineLevel="0" collapsed="false">
      <c r="A51" s="11" t="n">
        <v>38473</v>
      </c>
      <c r="B51" s="25" t="n">
        <v>896327</v>
      </c>
      <c r="C51" s="26" t="n">
        <v>600778</v>
      </c>
      <c r="D51" s="27" t="n">
        <v>2346</v>
      </c>
      <c r="E51" s="25" t="n">
        <v>635155</v>
      </c>
      <c r="F51" s="26" t="n">
        <v>458294</v>
      </c>
      <c r="G51" s="27" t="n">
        <v>1503</v>
      </c>
      <c r="H51" s="28" t="n">
        <v>1630289</v>
      </c>
      <c r="J51" s="0" t="n">
        <f aca="false">SUM(B51:C51,E51:F51)</f>
        <v>2590554</v>
      </c>
      <c r="K51" s="0" t="n">
        <f aca="false">SUM(D51,G51)</f>
        <v>3849</v>
      </c>
    </row>
    <row r="52" customFormat="false" ht="12.75" hidden="false" customHeight="false" outlineLevel="0" collapsed="false">
      <c r="A52" s="11" t="n">
        <v>38504</v>
      </c>
      <c r="B52" s="25" t="n">
        <v>853271</v>
      </c>
      <c r="C52" s="26" t="n">
        <v>561871</v>
      </c>
      <c r="D52" s="27" t="n">
        <v>2117</v>
      </c>
      <c r="E52" s="25" t="n">
        <v>543724</v>
      </c>
      <c r="F52" s="26" t="n">
        <v>394021</v>
      </c>
      <c r="G52" s="27" t="n">
        <v>1321</v>
      </c>
      <c r="H52" s="28" t="n">
        <v>1616686</v>
      </c>
      <c r="J52" s="0" t="n">
        <f aca="false">SUM(B52:C52,E52:F52)</f>
        <v>2352887</v>
      </c>
      <c r="K52" s="0" t="n">
        <f aca="false">SUM(D52,G52)</f>
        <v>3438</v>
      </c>
    </row>
    <row r="53" customFormat="false" ht="12.75" hidden="false" customHeight="false" outlineLevel="0" collapsed="false">
      <c r="A53" s="11" t="n">
        <v>38534</v>
      </c>
      <c r="B53" s="25" t="n">
        <v>890941</v>
      </c>
      <c r="C53" s="26" t="n">
        <v>560892</v>
      </c>
      <c r="D53" s="27" t="n">
        <v>2163</v>
      </c>
      <c r="E53" s="25" t="n">
        <v>590106</v>
      </c>
      <c r="F53" s="26" t="n">
        <v>424272</v>
      </c>
      <c r="G53" s="27" t="n">
        <v>1398</v>
      </c>
      <c r="H53" s="28" t="n">
        <v>1633220</v>
      </c>
      <c r="J53" s="0" t="n">
        <f aca="false">SUM(B53:C53,E53:F53)</f>
        <v>2466211</v>
      </c>
      <c r="K53" s="0" t="n">
        <f aca="false">SUM(D53,G53)</f>
        <v>3561</v>
      </c>
    </row>
    <row r="54" customFormat="false" ht="12.75" hidden="false" customHeight="false" outlineLevel="0" collapsed="false">
      <c r="A54" s="11" t="n">
        <v>38565</v>
      </c>
      <c r="B54" s="25" t="n">
        <v>901195</v>
      </c>
      <c r="C54" s="26" t="n">
        <v>587815</v>
      </c>
      <c r="D54" s="27" t="n">
        <v>2220</v>
      </c>
      <c r="E54" s="25" t="n">
        <v>629998</v>
      </c>
      <c r="F54" s="26" t="n">
        <v>440552</v>
      </c>
      <c r="G54" s="27" t="n">
        <v>1479</v>
      </c>
      <c r="H54" s="28" t="n">
        <v>1664411</v>
      </c>
      <c r="J54" s="0" t="n">
        <f aca="false">SUM(B54:C54,E54:F54)</f>
        <v>2559560</v>
      </c>
      <c r="K54" s="0" t="n">
        <f aca="false">SUM(D54,G54)</f>
        <v>3699</v>
      </c>
    </row>
    <row r="55" customFormat="false" ht="12.75" hidden="false" customHeight="false" outlineLevel="0" collapsed="false">
      <c r="A55" s="11" t="n">
        <v>38596</v>
      </c>
      <c r="B55" s="25" t="n">
        <v>910547</v>
      </c>
      <c r="C55" s="26" t="n">
        <v>569873</v>
      </c>
      <c r="D55" s="27" t="n">
        <v>2332</v>
      </c>
      <c r="E55" s="25" t="n">
        <v>602920</v>
      </c>
      <c r="F55" s="26" t="n">
        <v>440055</v>
      </c>
      <c r="G55" s="27" t="n">
        <v>1465</v>
      </c>
      <c r="H55" s="28" t="n">
        <v>1689454</v>
      </c>
      <c r="J55" s="0" t="n">
        <f aca="false">SUM(B55:C55,E55:F55)</f>
        <v>2523395</v>
      </c>
      <c r="K55" s="0" t="n">
        <f aca="false">SUM(D55,G55)</f>
        <v>3797</v>
      </c>
    </row>
    <row r="56" customFormat="false" ht="12.75" hidden="false" customHeight="false" outlineLevel="0" collapsed="false">
      <c r="A56" s="11" t="n">
        <v>38626</v>
      </c>
      <c r="B56" s="25" t="n">
        <v>975038</v>
      </c>
      <c r="C56" s="26" t="n">
        <v>629775</v>
      </c>
      <c r="D56" s="27" t="n">
        <v>2757</v>
      </c>
      <c r="E56" s="25" t="n">
        <v>608101</v>
      </c>
      <c r="F56" s="26" t="n">
        <v>442089</v>
      </c>
      <c r="G56" s="27" t="n">
        <v>1437</v>
      </c>
      <c r="H56" s="28" t="n">
        <v>1699259</v>
      </c>
      <c r="J56" s="0" t="n">
        <f aca="false">SUM(B56:C56,E56:F56)</f>
        <v>2655003</v>
      </c>
      <c r="K56" s="0" t="n">
        <f aca="false">SUM(D56,G56)</f>
        <v>4194</v>
      </c>
    </row>
    <row r="57" customFormat="false" ht="12.75" hidden="false" customHeight="false" outlineLevel="0" collapsed="false">
      <c r="A57" s="11" t="n">
        <v>38657</v>
      </c>
      <c r="B57" s="25" t="n">
        <v>1054823</v>
      </c>
      <c r="C57" s="26" t="n">
        <v>709326</v>
      </c>
      <c r="D57" s="27" t="n">
        <v>3008</v>
      </c>
      <c r="E57" s="25" t="n">
        <v>717604</v>
      </c>
      <c r="F57" s="26" t="n">
        <v>507715</v>
      </c>
      <c r="G57" s="27" t="n">
        <v>1745</v>
      </c>
      <c r="H57" s="28" t="n">
        <v>1743724</v>
      </c>
      <c r="J57" s="0" t="n">
        <f aca="false">SUM(B57:C57,E57:F57)</f>
        <v>2989468</v>
      </c>
      <c r="K57" s="0" t="n">
        <f aca="false">SUM(D57,G57)</f>
        <v>4753</v>
      </c>
    </row>
    <row r="58" customFormat="false" ht="12.75" hidden="false" customHeight="false" outlineLevel="0" collapsed="false">
      <c r="A58" s="11" t="n">
        <v>38687</v>
      </c>
      <c r="B58" s="25" t="n">
        <v>1204328</v>
      </c>
      <c r="C58" s="26" t="n">
        <v>801095</v>
      </c>
      <c r="D58" s="27" t="n">
        <v>3255</v>
      </c>
      <c r="E58" s="25" t="n">
        <v>844791</v>
      </c>
      <c r="F58" s="26" t="n">
        <v>609295</v>
      </c>
      <c r="G58" s="27" t="n">
        <v>1986</v>
      </c>
      <c r="H58" s="28" t="n">
        <v>1819199</v>
      </c>
      <c r="J58" s="0" t="n">
        <f aca="false">SUM(B58:C58,E58:F58)</f>
        <v>3459509</v>
      </c>
      <c r="K58" s="0" t="n">
        <f aca="false">SUM(D58,G58)</f>
        <v>5241</v>
      </c>
    </row>
    <row r="59" customFormat="false" ht="12.75" hidden="false" customHeight="false" outlineLevel="0" collapsed="false">
      <c r="A59" s="11" t="n">
        <v>38718</v>
      </c>
      <c r="B59" s="25" t="n">
        <v>1240570</v>
      </c>
      <c r="C59" s="26" t="n">
        <v>831016</v>
      </c>
      <c r="D59" s="27" t="n">
        <v>3587</v>
      </c>
      <c r="E59" s="25" t="n">
        <v>861092</v>
      </c>
      <c r="F59" s="26" t="n">
        <v>619189</v>
      </c>
      <c r="G59" s="27" t="n">
        <v>2037</v>
      </c>
      <c r="H59" s="28" t="n">
        <v>1807308</v>
      </c>
      <c r="J59" s="0" t="n">
        <f aca="false">SUM(B59:C59,E59:F59)</f>
        <v>3551867</v>
      </c>
      <c r="K59" s="0" t="n">
        <f aca="false">SUM(D59,G59)</f>
        <v>5624</v>
      </c>
    </row>
    <row r="60" customFormat="false" ht="12.75" hidden="false" customHeight="false" outlineLevel="0" collapsed="false">
      <c r="A60" s="11" t="n">
        <v>38749</v>
      </c>
      <c r="B60" s="25" t="n">
        <v>1072573</v>
      </c>
      <c r="C60" s="26" t="n">
        <v>730596</v>
      </c>
      <c r="D60" s="27" t="n">
        <v>3195</v>
      </c>
      <c r="E60" s="25" t="n">
        <v>764214</v>
      </c>
      <c r="F60" s="26" t="n">
        <v>549426</v>
      </c>
      <c r="G60" s="27" t="n">
        <v>1994</v>
      </c>
      <c r="H60" s="28" t="n">
        <v>1734119</v>
      </c>
      <c r="J60" s="0" t="n">
        <f aca="false">SUM(B60:C60,E60:F60)</f>
        <v>3116809</v>
      </c>
      <c r="K60" s="0" t="n">
        <f aca="false">SUM(D60,G60)</f>
        <v>5189</v>
      </c>
    </row>
    <row r="61" customFormat="false" ht="12.75" hidden="false" customHeight="false" outlineLevel="0" collapsed="false">
      <c r="A61" s="11" t="n">
        <v>38777</v>
      </c>
      <c r="B61" s="25" t="n">
        <v>1054532</v>
      </c>
      <c r="C61" s="26" t="n">
        <v>723981</v>
      </c>
      <c r="D61" s="27" t="n">
        <v>3074</v>
      </c>
      <c r="E61" s="25" t="n">
        <v>775632</v>
      </c>
      <c r="F61" s="26" t="n">
        <v>562660</v>
      </c>
      <c r="G61" s="27" t="n">
        <v>1824</v>
      </c>
      <c r="H61" s="28" t="n">
        <v>1722382</v>
      </c>
      <c r="J61" s="0" t="n">
        <f aca="false">SUM(B61:C61,E61:F61)</f>
        <v>3116805</v>
      </c>
      <c r="K61" s="0" t="n">
        <f aca="false">SUM(D61,G61)</f>
        <v>4898</v>
      </c>
    </row>
    <row r="62" customFormat="false" ht="12.75" hidden="false" customHeight="false" outlineLevel="0" collapsed="false">
      <c r="A62" s="11" t="n">
        <v>38808</v>
      </c>
      <c r="B62" s="25" t="n">
        <v>984988</v>
      </c>
      <c r="C62" s="26" t="n">
        <v>650214</v>
      </c>
      <c r="D62" s="27" t="n">
        <v>2767</v>
      </c>
      <c r="E62" s="25" t="n">
        <v>686501</v>
      </c>
      <c r="F62" s="26" t="n">
        <v>496757</v>
      </c>
      <c r="G62" s="27" t="n">
        <v>1681</v>
      </c>
      <c r="H62" s="28" t="n">
        <v>1686559</v>
      </c>
      <c r="J62" s="0" t="n">
        <f aca="false">SUM(B62:C62,E62:F62)</f>
        <v>2818460</v>
      </c>
      <c r="K62" s="0" t="n">
        <f aca="false">SUM(D62,G62)</f>
        <v>4448</v>
      </c>
    </row>
    <row r="63" customFormat="false" ht="12.75" hidden="false" customHeight="false" outlineLevel="0" collapsed="false">
      <c r="A63" s="11" t="n">
        <v>38838</v>
      </c>
      <c r="B63" s="25" t="n">
        <v>915430</v>
      </c>
      <c r="C63" s="26" t="n">
        <v>616144</v>
      </c>
      <c r="D63" s="27" t="n">
        <v>2391</v>
      </c>
      <c r="E63" s="25" t="n">
        <v>647077</v>
      </c>
      <c r="F63" s="26" t="n">
        <v>452353</v>
      </c>
      <c r="G63" s="27" t="n">
        <v>1521</v>
      </c>
      <c r="H63" s="28" t="n">
        <v>1642641</v>
      </c>
      <c r="J63" s="0" t="n">
        <f aca="false">SUM(B63:C63,E63:F63)</f>
        <v>2631004</v>
      </c>
      <c r="K63" s="0" t="n">
        <f aca="false">SUM(D63,G63)</f>
        <v>3912</v>
      </c>
    </row>
    <row r="64" customFormat="false" ht="12.75" hidden="false" customHeight="false" outlineLevel="0" collapsed="false">
      <c r="A64" s="11" t="n">
        <v>38869</v>
      </c>
      <c r="B64" s="25" t="n">
        <v>871282</v>
      </c>
      <c r="C64" s="26" t="n">
        <v>573723</v>
      </c>
      <c r="D64" s="27" t="n">
        <v>2154</v>
      </c>
      <c r="E64" s="25" t="n">
        <v>547068</v>
      </c>
      <c r="F64" s="26" t="n">
        <v>396174</v>
      </c>
      <c r="G64" s="27" t="n">
        <v>1329</v>
      </c>
      <c r="H64" s="28" t="n">
        <v>1629452</v>
      </c>
      <c r="J64" s="0" t="n">
        <f aca="false">SUM(B64:C64,E64:F64)</f>
        <v>2388247</v>
      </c>
      <c r="K64" s="0" t="n">
        <f aca="false">SUM(D64,G64)</f>
        <v>3483</v>
      </c>
    </row>
    <row r="65" customFormat="false" ht="12.75" hidden="false" customHeight="false" outlineLevel="0" collapsed="false">
      <c r="A65" s="11" t="n">
        <v>38899</v>
      </c>
      <c r="B65" s="25" t="n">
        <v>910845</v>
      </c>
      <c r="C65" s="26" t="n">
        <v>573728</v>
      </c>
      <c r="D65" s="27" t="n">
        <v>2203</v>
      </c>
      <c r="E65" s="25" t="n">
        <v>593454</v>
      </c>
      <c r="F65" s="26" t="n">
        <v>426535</v>
      </c>
      <c r="G65" s="27" t="n">
        <v>1406</v>
      </c>
      <c r="H65" s="28" t="n">
        <v>1647025</v>
      </c>
      <c r="J65" s="0" t="n">
        <f aca="false">SUM(B65:C65,E65:F65)</f>
        <v>2504562</v>
      </c>
      <c r="K65" s="0" t="n">
        <f aca="false">SUM(D65,G65)</f>
        <v>3609</v>
      </c>
    </row>
    <row r="66" customFormat="false" ht="12.75" hidden="false" customHeight="false" outlineLevel="0" collapsed="false">
      <c r="A66" s="11" t="n">
        <v>38930</v>
      </c>
      <c r="B66" s="25" t="n">
        <v>925451</v>
      </c>
      <c r="C66" s="26" t="n">
        <v>604191</v>
      </c>
      <c r="D66" s="27" t="n">
        <v>2269</v>
      </c>
      <c r="E66" s="25" t="n">
        <v>633474</v>
      </c>
      <c r="F66" s="26" t="n">
        <v>442761</v>
      </c>
      <c r="G66" s="27" t="n">
        <v>1488</v>
      </c>
      <c r="H66" s="28" t="n">
        <v>1678379</v>
      </c>
      <c r="J66" s="0" t="n">
        <f aca="false">SUM(B66:C66,E66:F66)</f>
        <v>2605877</v>
      </c>
      <c r="K66" s="0" t="n">
        <f aca="false">SUM(D66,G66)</f>
        <v>3757</v>
      </c>
    </row>
    <row r="67" customFormat="false" ht="12.75" hidden="false" customHeight="false" outlineLevel="0" collapsed="false">
      <c r="A67" s="11" t="n">
        <v>38961</v>
      </c>
      <c r="B67" s="29" t="n">
        <v>933922</v>
      </c>
      <c r="C67" s="30" t="n">
        <v>585212</v>
      </c>
      <c r="D67" s="31" t="n">
        <v>2380</v>
      </c>
      <c r="E67" s="29" t="n">
        <v>606681</v>
      </c>
      <c r="F67" s="30" t="n">
        <v>441792</v>
      </c>
      <c r="G67" s="31" t="n">
        <v>1474</v>
      </c>
      <c r="H67" s="32" t="n">
        <v>1701837</v>
      </c>
      <c r="J67" s="0" t="n">
        <f aca="false">SUM(B67:C67,E67:F67)</f>
        <v>2567607</v>
      </c>
      <c r="K67" s="0" t="n">
        <f aca="false">SUM(D67,G67)</f>
        <v>3854</v>
      </c>
    </row>
    <row r="72" customFormat="false" ht="12.75" hidden="false" customHeight="false" outlineLevel="0" collapsed="false">
      <c r="B72" s="33" t="n">
        <v>37165</v>
      </c>
      <c r="C72" s="33" t="n">
        <v>37196</v>
      </c>
      <c r="D72" s="33" t="n">
        <v>37226</v>
      </c>
      <c r="E72" s="33" t="n">
        <v>37257</v>
      </c>
      <c r="F72" s="33" t="n">
        <v>37288</v>
      </c>
      <c r="G72" s="33" t="n">
        <v>37316</v>
      </c>
      <c r="H72" s="33" t="n">
        <v>37347</v>
      </c>
      <c r="I72" s="33" t="n">
        <v>37377</v>
      </c>
      <c r="J72" s="33" t="n">
        <v>37408</v>
      </c>
      <c r="K72" s="33" t="n">
        <v>37438</v>
      </c>
      <c r="L72" s="33" t="n">
        <v>37469</v>
      </c>
      <c r="M72" s="33" t="n">
        <v>37500</v>
      </c>
      <c r="N72" s="34" t="s">
        <v>247</v>
      </c>
    </row>
    <row r="73" customFormat="false" ht="12.75" hidden="false" customHeight="false" outlineLevel="0" collapsed="false">
      <c r="A73" s="0" t="n">
        <v>2002</v>
      </c>
      <c r="B73" s="0" t="n">
        <f aca="false">J8</f>
        <v>2488811</v>
      </c>
      <c r="C73" s="0" t="n">
        <f aca="false">J9</f>
        <v>2809588</v>
      </c>
      <c r="D73" s="0" t="n">
        <f aca="false">J10</f>
        <v>3272209</v>
      </c>
      <c r="E73" s="0" t="n">
        <f aca="false">J11</f>
        <v>3352322</v>
      </c>
      <c r="F73" s="0" t="n">
        <f aca="false">J12</f>
        <v>2946872</v>
      </c>
      <c r="G73" s="0" t="n">
        <f aca="false">J13</f>
        <v>2953941</v>
      </c>
      <c r="H73" s="0" t="n">
        <f aca="false">J14</f>
        <v>2667195</v>
      </c>
      <c r="I73" s="0" t="n">
        <f aca="false">J15</f>
        <v>2487968</v>
      </c>
      <c r="J73" s="0" t="n">
        <f aca="false">J16</f>
        <v>2247410</v>
      </c>
      <c r="K73" s="0" t="n">
        <f aca="false">J17</f>
        <v>2350684</v>
      </c>
      <c r="L73" s="0" t="n">
        <f aca="false">J18</f>
        <v>2444869</v>
      </c>
      <c r="M73" s="0" t="n">
        <f aca="false">J19</f>
        <v>2411827</v>
      </c>
      <c r="N73" s="0" t="n">
        <f aca="false">SUM(B73:M73)</f>
        <v>32433696</v>
      </c>
    </row>
    <row r="74" customFormat="false" ht="12.75" hidden="false" customHeight="false" outlineLevel="0" collapsed="false">
      <c r="A74" s="0" t="n">
        <v>2003</v>
      </c>
      <c r="B74" s="0" t="n">
        <f aca="false">J20</f>
        <v>2538940</v>
      </c>
      <c r="C74" s="0" t="n">
        <f aca="false">J21</f>
        <v>2862685</v>
      </c>
      <c r="D74" s="0" t="n">
        <f aca="false">J22</f>
        <v>3318279</v>
      </c>
      <c r="E74" s="0" t="n">
        <f aca="false">J23</f>
        <v>3397670</v>
      </c>
      <c r="F74" s="0" t="n">
        <f aca="false">J24</f>
        <v>2978676</v>
      </c>
      <c r="G74" s="0" t="n">
        <f aca="false">J25</f>
        <v>2983187</v>
      </c>
      <c r="H74" s="0" t="n">
        <f aca="false">J26</f>
        <v>2698018</v>
      </c>
      <c r="I74" s="0" t="n">
        <f aca="false">J27</f>
        <v>2517779</v>
      </c>
      <c r="J74" s="0" t="n">
        <f aca="false">J28</f>
        <v>2281244</v>
      </c>
      <c r="K74" s="0" t="n">
        <f aca="false">J29</f>
        <v>2387960</v>
      </c>
      <c r="L74" s="0" t="n">
        <f aca="false">J30</f>
        <v>2481416</v>
      </c>
      <c r="M74" s="0" t="n">
        <f aca="false">J31</f>
        <v>2447795</v>
      </c>
      <c r="N74" s="0" t="n">
        <f aca="false">SUM(B74:M74)</f>
        <v>32893649</v>
      </c>
    </row>
    <row r="75" customFormat="false" ht="12.75" hidden="false" customHeight="false" outlineLevel="0" collapsed="false">
      <c r="A75" s="0" t="n">
        <v>2004</v>
      </c>
      <c r="B75" s="0" t="n">
        <f aca="false">J32</f>
        <v>2582255</v>
      </c>
      <c r="C75" s="0" t="n">
        <f aca="false">J33</f>
        <v>2911150</v>
      </c>
      <c r="D75" s="0" t="n">
        <f aca="false">J34</f>
        <v>3368079</v>
      </c>
      <c r="E75" s="0" t="n">
        <f aca="false">J35</f>
        <v>3451927</v>
      </c>
      <c r="F75" s="0" t="n">
        <f aca="false">J36</f>
        <v>3076614</v>
      </c>
      <c r="G75" s="0" t="n">
        <f aca="false">J37</f>
        <v>3030752</v>
      </c>
      <c r="H75" s="0" t="n">
        <f aca="false">J38</f>
        <v>2737638</v>
      </c>
      <c r="I75" s="0" t="n">
        <f aca="false">J39</f>
        <v>2555319</v>
      </c>
      <c r="J75" s="0" t="n">
        <f aca="false">J40</f>
        <v>2318360</v>
      </c>
      <c r="K75" s="0" t="n">
        <f aca="false">J41</f>
        <v>2426011</v>
      </c>
      <c r="L75" s="0" t="n">
        <f aca="false">J42</f>
        <v>2520242</v>
      </c>
      <c r="M75" s="0" t="n">
        <f aca="false">J43</f>
        <v>2485164</v>
      </c>
      <c r="N75" s="0" t="n">
        <f aca="false">SUM(B75:M75)</f>
        <v>33463511</v>
      </c>
    </row>
    <row r="76" customFormat="false" ht="12.75" hidden="false" customHeight="false" outlineLevel="0" collapsed="false">
      <c r="A76" s="0" t="n">
        <v>2005</v>
      </c>
      <c r="B76" s="0" t="n">
        <f aca="false">J44</f>
        <v>2618316</v>
      </c>
      <c r="C76" s="0" t="n">
        <f aca="false">J45</f>
        <v>2948628</v>
      </c>
      <c r="D76" s="0" t="n">
        <f aca="false">J46</f>
        <v>3412958</v>
      </c>
      <c r="E76" s="0" t="n">
        <f aca="false">J47</f>
        <v>3499227</v>
      </c>
      <c r="F76" s="0" t="n">
        <f aca="false">J48</f>
        <v>3070353</v>
      </c>
      <c r="G76" s="0" t="n">
        <f aca="false">J49</f>
        <v>3070002</v>
      </c>
      <c r="H76" s="0" t="n">
        <f aca="false">J50</f>
        <v>2774259</v>
      </c>
      <c r="I76" s="0" t="n">
        <f aca="false">J51</f>
        <v>2590554</v>
      </c>
      <c r="J76" s="0" t="n">
        <f aca="false">J52</f>
        <v>2352887</v>
      </c>
      <c r="K76" s="0" t="n">
        <f aca="false">J53</f>
        <v>2466211</v>
      </c>
      <c r="L76" s="0" t="n">
        <f aca="false">J54</f>
        <v>2559560</v>
      </c>
      <c r="M76" s="0" t="n">
        <f aca="false">J55</f>
        <v>2523395</v>
      </c>
      <c r="N76" s="0" t="n">
        <f aca="false">SUM(B76:M76)</f>
        <v>33886350</v>
      </c>
    </row>
    <row r="77" customFormat="false" ht="12.75" hidden="false" customHeight="false" outlineLevel="0" collapsed="false">
      <c r="A77" s="0" t="n">
        <v>2006</v>
      </c>
      <c r="B77" s="0" t="n">
        <f aca="false">J56</f>
        <v>2655003</v>
      </c>
      <c r="C77" s="0" t="n">
        <f aca="false">J57</f>
        <v>2989468</v>
      </c>
      <c r="D77" s="0" t="n">
        <f aca="false">J58</f>
        <v>3459509</v>
      </c>
      <c r="E77" s="0" t="n">
        <f aca="false">J59</f>
        <v>3551867</v>
      </c>
      <c r="F77" s="0" t="n">
        <f aca="false">J60</f>
        <v>3116809</v>
      </c>
      <c r="G77" s="0" t="n">
        <f aca="false">J61</f>
        <v>3116805</v>
      </c>
      <c r="H77" s="0" t="n">
        <f aca="false">J62</f>
        <v>2818460</v>
      </c>
      <c r="I77" s="0" t="n">
        <f aca="false">J63</f>
        <v>2631004</v>
      </c>
      <c r="J77" s="0" t="n">
        <f aca="false">J64</f>
        <v>2388247</v>
      </c>
      <c r="K77" s="0" t="n">
        <f aca="false">J65</f>
        <v>2504562</v>
      </c>
      <c r="L77" s="0" t="n">
        <f aca="false">J66</f>
        <v>2605877</v>
      </c>
      <c r="M77" s="0" t="n">
        <f aca="false">J67</f>
        <v>2567607</v>
      </c>
      <c r="N77" s="0" t="n">
        <f aca="false">SUM(B77:M77)</f>
        <v>34405218</v>
      </c>
    </row>
    <row r="80" customFormat="false" ht="12.75" hidden="false" customHeight="false" outlineLevel="0" collapsed="false">
      <c r="B80" s="33" t="n">
        <v>37165</v>
      </c>
      <c r="C80" s="33" t="n">
        <v>37196</v>
      </c>
      <c r="D80" s="33" t="n">
        <v>37226</v>
      </c>
      <c r="E80" s="33" t="n">
        <v>37257</v>
      </c>
      <c r="F80" s="33" t="n">
        <v>37288</v>
      </c>
      <c r="G80" s="33" t="n">
        <v>37316</v>
      </c>
      <c r="H80" s="33" t="n">
        <v>37347</v>
      </c>
      <c r="I80" s="33" t="n">
        <v>37377</v>
      </c>
      <c r="J80" s="33" t="n">
        <v>37408</v>
      </c>
      <c r="K80" s="33" t="n">
        <v>37438</v>
      </c>
      <c r="L80" s="33" t="n">
        <v>37469</v>
      </c>
      <c r="M80" s="33" t="n">
        <v>37500</v>
      </c>
      <c r="N80" s="34" t="s">
        <v>247</v>
      </c>
    </row>
    <row r="81" customFormat="false" ht="12.75" hidden="false" customHeight="false" outlineLevel="0" collapsed="false">
      <c r="A81" s="0" t="n">
        <v>2002</v>
      </c>
      <c r="B81" s="0" t="n">
        <f aca="false">Sheet27!K8</f>
        <v>3949</v>
      </c>
      <c r="C81" s="0" t="n">
        <f aca="false">Sheet27!K9</f>
        <v>4480</v>
      </c>
      <c r="D81" s="0" t="n">
        <f aca="false">Sheet27!K10</f>
        <v>4963</v>
      </c>
      <c r="E81" s="0" t="n">
        <f aca="false">Sheet27!K11</f>
        <v>5313</v>
      </c>
      <c r="F81" s="0" t="n">
        <f aca="false">Sheet27!K12</f>
        <v>4900</v>
      </c>
      <c r="G81" s="0" t="n">
        <f aca="false">Sheet27!K13</f>
        <v>4625</v>
      </c>
      <c r="H81" s="0" t="n">
        <f aca="false">Sheet27!K14</f>
        <v>4229</v>
      </c>
      <c r="I81" s="0" t="n">
        <f aca="false">Sheet27!K15</f>
        <v>3695</v>
      </c>
      <c r="J81" s="0" t="n">
        <f aca="false">Sheet27!K16</f>
        <v>3262</v>
      </c>
      <c r="K81" s="0" t="n">
        <f aca="false">Sheet27!K17</f>
        <v>3411</v>
      </c>
      <c r="L81" s="0" t="n">
        <f aca="false">Sheet27!K18</f>
        <v>3549</v>
      </c>
      <c r="M81" s="0" t="n">
        <f aca="false">Sheet27!K19</f>
        <v>3636</v>
      </c>
      <c r="N81" s="0" t="n">
        <f aca="false">SUM(B81:M81)</f>
        <v>50012</v>
      </c>
    </row>
    <row r="82" customFormat="false" ht="12.75" hidden="false" customHeight="false" outlineLevel="0" collapsed="false">
      <c r="A82" s="0" t="n">
        <v>2003</v>
      </c>
      <c r="B82" s="0" t="n">
        <f aca="false">Sheet27!K20</f>
        <v>4021</v>
      </c>
      <c r="C82" s="0" t="n">
        <f aca="false">Sheet27!K21</f>
        <v>4558</v>
      </c>
      <c r="D82" s="0" t="n">
        <f aca="false">Sheet27!K22</f>
        <v>5030</v>
      </c>
      <c r="E82" s="0" t="n">
        <f aca="false">Sheet27!K23</f>
        <v>5390</v>
      </c>
      <c r="F82" s="0" t="n">
        <f aca="false">Sheet27!K24</f>
        <v>4957</v>
      </c>
      <c r="G82" s="0" t="n">
        <f aca="false">Sheet27!K25</f>
        <v>4672</v>
      </c>
      <c r="H82" s="0" t="n">
        <f aca="false">Sheet27!K26</f>
        <v>4270</v>
      </c>
      <c r="I82" s="0" t="n">
        <f aca="false">Sheet27!K27</f>
        <v>3754</v>
      </c>
      <c r="J82" s="0" t="n">
        <f aca="false">Sheet27!K28</f>
        <v>3329</v>
      </c>
      <c r="K82" s="0" t="n">
        <f aca="false">Sheet27!K29</f>
        <v>3469</v>
      </c>
      <c r="L82" s="0" t="n">
        <f aca="false">Sheet27!K30</f>
        <v>3590</v>
      </c>
      <c r="M82" s="0" t="n">
        <f aca="false">Sheet27!K31</f>
        <v>3697</v>
      </c>
      <c r="N82" s="0" t="n">
        <f aca="false">SUM(B82:M82)</f>
        <v>50737</v>
      </c>
    </row>
    <row r="83" customFormat="false" ht="12.75" hidden="false" customHeight="false" outlineLevel="0" collapsed="false">
      <c r="A83" s="0" t="n">
        <v>2004</v>
      </c>
      <c r="B83" s="0" t="n">
        <f aca="false">Sheet27!K32</f>
        <v>4087</v>
      </c>
      <c r="C83" s="0" t="n">
        <f aca="false">Sheet27!K33</f>
        <v>4619</v>
      </c>
      <c r="D83" s="0" t="n">
        <f aca="false">Sheet27!K34</f>
        <v>5116</v>
      </c>
      <c r="E83" s="0" t="n">
        <f aca="false">Sheet27!K35</f>
        <v>5483</v>
      </c>
      <c r="F83" s="0" t="n">
        <f aca="false">Sheet27!K36</f>
        <v>5034</v>
      </c>
      <c r="G83" s="0" t="n">
        <f aca="false">Sheet27!K37</f>
        <v>4770</v>
      </c>
      <c r="H83" s="0" t="n">
        <f aca="false">Sheet27!K38</f>
        <v>4342</v>
      </c>
      <c r="I83" s="0" t="n">
        <f aca="false">Sheet27!K39</f>
        <v>3801</v>
      </c>
      <c r="J83" s="0" t="n">
        <f aca="false">Sheet27!K40</f>
        <v>3391</v>
      </c>
      <c r="K83" s="0" t="n">
        <f aca="false">Sheet27!K41</f>
        <v>3521</v>
      </c>
      <c r="L83" s="0" t="n">
        <f aca="false">Sheet27!K42</f>
        <v>3642</v>
      </c>
      <c r="M83" s="0" t="n">
        <f aca="false">Sheet27!K43</f>
        <v>3747</v>
      </c>
      <c r="N83" s="0" t="n">
        <f aca="false">SUM(B83:M83)</f>
        <v>51553</v>
      </c>
    </row>
    <row r="84" customFormat="false" ht="12.75" hidden="false" customHeight="false" outlineLevel="0" collapsed="false">
      <c r="A84" s="0" t="n">
        <v>2005</v>
      </c>
      <c r="B84" s="0" t="n">
        <f aca="false">Sheet27!K44</f>
        <v>4141</v>
      </c>
      <c r="C84" s="0" t="n">
        <f aca="false">Sheet27!K45</f>
        <v>4694</v>
      </c>
      <c r="D84" s="0" t="n">
        <f aca="false">Sheet27!K46</f>
        <v>5176</v>
      </c>
      <c r="E84" s="0" t="n">
        <f aca="false">Sheet27!K47</f>
        <v>5545</v>
      </c>
      <c r="F84" s="0" t="n">
        <f aca="false">Sheet27!K48</f>
        <v>5118</v>
      </c>
      <c r="G84" s="0" t="n">
        <f aca="false">Sheet27!K49</f>
        <v>4830</v>
      </c>
      <c r="H84" s="0" t="n">
        <f aca="false">Sheet27!K50</f>
        <v>4397</v>
      </c>
      <c r="I84" s="0" t="n">
        <f aca="false">Sheet27!K51</f>
        <v>3849</v>
      </c>
      <c r="J84" s="0" t="n">
        <f aca="false">Sheet27!K52</f>
        <v>3438</v>
      </c>
      <c r="K84" s="0" t="n">
        <f aca="false">Sheet27!K53</f>
        <v>3561</v>
      </c>
      <c r="L84" s="0" t="n">
        <f aca="false">Sheet27!K54</f>
        <v>3699</v>
      </c>
      <c r="M84" s="0" t="n">
        <f aca="false">Sheet27!K55</f>
        <v>3797</v>
      </c>
      <c r="N84" s="0" t="n">
        <f aca="false">SUM(B84:M84)</f>
        <v>52245</v>
      </c>
    </row>
    <row r="85" customFormat="false" ht="12.75" hidden="false" customHeight="false" outlineLevel="0" collapsed="false">
      <c r="A85" s="0" t="n">
        <v>2006</v>
      </c>
      <c r="B85" s="0" t="n">
        <f aca="false">Sheet27!K56</f>
        <v>4194</v>
      </c>
      <c r="C85" s="0" t="n">
        <f aca="false">Sheet27!K57</f>
        <v>4753</v>
      </c>
      <c r="D85" s="0" t="n">
        <f aca="false">Sheet27!K58</f>
        <v>5241</v>
      </c>
      <c r="E85" s="0" t="n">
        <f aca="false">Sheet27!K59</f>
        <v>5624</v>
      </c>
      <c r="F85" s="0" t="n">
        <f aca="false">Sheet27!K60</f>
        <v>5189</v>
      </c>
      <c r="G85" s="0" t="n">
        <f aca="false">Sheet27!K61</f>
        <v>4898</v>
      </c>
      <c r="H85" s="0" t="n">
        <f aca="false">Sheet27!K62</f>
        <v>4448</v>
      </c>
      <c r="I85" s="0" t="n">
        <f aca="false">Sheet27!K63</f>
        <v>3912</v>
      </c>
      <c r="J85" s="0" t="n">
        <f aca="false">Sheet27!K64</f>
        <v>3483</v>
      </c>
      <c r="K85" s="0" t="n">
        <f aca="false">Sheet27!K65</f>
        <v>3609</v>
      </c>
      <c r="L85" s="0" t="n">
        <f aca="false">Sheet27!K66</f>
        <v>3757</v>
      </c>
      <c r="M85" s="0" t="n">
        <f aca="false">Sheet27!K67</f>
        <v>3854</v>
      </c>
      <c r="N85" s="0" t="n">
        <f aca="false">SUM(B85:M85)</f>
        <v>52962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8.99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248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30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7" customFormat="false" ht="12.75" hidden="false" customHeight="false" outlineLevel="0" collapsed="false">
      <c r="B7" s="12" t="s">
        <v>249</v>
      </c>
    </row>
    <row r="8" customFormat="false" ht="12.75" hidden="false" customHeight="false" outlineLevel="0" collapsed="false">
      <c r="A8" s="0" t="n">
        <v>1</v>
      </c>
      <c r="B8" s="0" t="s">
        <v>250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</row>
    <row r="9" customFormat="false" ht="12.75" hidden="false" customHeight="false" outlineLevel="0" collapsed="false">
      <c r="A9" s="0" t="n">
        <v>2</v>
      </c>
      <c r="B9" s="0" t="s">
        <v>251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3</v>
      </c>
      <c r="B10" s="0" t="s">
        <v>252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4</v>
      </c>
      <c r="B11" s="0" t="s">
        <v>252</v>
      </c>
      <c r="C11" s="0" t="n">
        <v>0</v>
      </c>
      <c r="D11" s="0" t="n">
        <v>0</v>
      </c>
      <c r="E11" s="0" t="n">
        <v>13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1</v>
      </c>
    </row>
    <row r="12" customFormat="false" ht="12.75" hidden="false" customHeight="false" outlineLevel="0" collapsed="false">
      <c r="A12" s="0" t="n">
        <v>5</v>
      </c>
      <c r="B12" s="0" t="s">
        <v>253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6</v>
      </c>
      <c r="B13" s="0" t="s">
        <v>254</v>
      </c>
      <c r="C13" s="0" t="n">
        <v>2</v>
      </c>
      <c r="D13" s="0" t="n">
        <v>2</v>
      </c>
      <c r="E13" s="0" t="n">
        <v>2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7</v>
      </c>
      <c r="B14" s="0" t="s">
        <v>255</v>
      </c>
      <c r="C14" s="0" t="n">
        <v>0</v>
      </c>
      <c r="D14" s="0" t="n">
        <v>0</v>
      </c>
      <c r="E14" s="0" t="n">
        <v>0</v>
      </c>
      <c r="F14" s="0" t="n">
        <v>4</v>
      </c>
      <c r="G14" s="0" t="n">
        <v>4</v>
      </c>
      <c r="H14" s="0" t="n">
        <v>4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1</v>
      </c>
    </row>
    <row r="15" customFormat="false" ht="12.75" hidden="false" customHeight="false" outlineLevel="0" collapsed="false">
      <c r="A15" s="0" t="n">
        <v>8</v>
      </c>
      <c r="B15" s="0" t="s">
        <v>256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9</v>
      </c>
      <c r="B16" s="0" t="s">
        <v>257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7" customFormat="false" ht="12.75" hidden="false" customHeight="false" outlineLevel="0" collapsed="false">
      <c r="A17" s="0" t="n">
        <v>10</v>
      </c>
      <c r="B17" s="0" t="s">
        <v>258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</row>
    <row r="18" customFormat="false" ht="12.75" hidden="false" customHeight="false" outlineLevel="0" collapsed="false">
      <c r="A18" s="0" t="n">
        <v>11</v>
      </c>
      <c r="B18" s="0" t="s">
        <v>259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</row>
    <row r="19" customFormat="false" ht="12.75" hidden="false" customHeight="false" outlineLevel="0" collapsed="false">
      <c r="A19" s="0" t="n">
        <v>12</v>
      </c>
      <c r="B19" s="0" t="s">
        <v>260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</row>
    <row r="20" customFormat="false" ht="12.75" hidden="false" customHeight="false" outlineLevel="0" collapsed="false">
      <c r="A20" s="0" t="n">
        <v>13</v>
      </c>
      <c r="B20" s="0" t="s">
        <v>261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</row>
    <row r="21" customFormat="false" ht="12.75" hidden="false" customHeight="false" outlineLevel="0" collapsed="false">
      <c r="A21" s="0" t="n">
        <v>14</v>
      </c>
      <c r="B21" s="0" t="s">
        <v>262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15</v>
      </c>
      <c r="B22" s="0" t="s">
        <v>263</v>
      </c>
      <c r="C22" s="0" t="n">
        <v>6</v>
      </c>
      <c r="D22" s="0" t="n">
        <v>6</v>
      </c>
      <c r="E22" s="0" t="n">
        <v>6</v>
      </c>
      <c r="F22" s="0" t="n">
        <v>6</v>
      </c>
      <c r="G22" s="0" t="n">
        <v>6</v>
      </c>
      <c r="H22" s="0" t="n">
        <v>6</v>
      </c>
      <c r="I22" s="0" t="n">
        <v>6</v>
      </c>
      <c r="J22" s="0" t="n">
        <v>6</v>
      </c>
      <c r="K22" s="0" t="n">
        <v>6</v>
      </c>
      <c r="L22" s="0" t="n">
        <v>6</v>
      </c>
      <c r="M22" s="0" t="n">
        <v>6</v>
      </c>
      <c r="N22" s="0" t="n">
        <v>6</v>
      </c>
      <c r="O22" s="0" t="n">
        <v>6</v>
      </c>
      <c r="P22" s="0" t="n">
        <v>6</v>
      </c>
      <c r="Q22" s="0" t="n">
        <v>6</v>
      </c>
    </row>
    <row r="23" customFormat="false" ht="12.75" hidden="false" customHeight="false" outlineLevel="0" collapsed="false">
      <c r="A23" s="0" t="n">
        <v>16</v>
      </c>
      <c r="B23" s="0" t="s">
        <v>264</v>
      </c>
      <c r="C23" s="0" t="n">
        <v>50</v>
      </c>
      <c r="D23" s="0" t="n">
        <v>50</v>
      </c>
      <c r="E23" s="0" t="n">
        <v>50</v>
      </c>
      <c r="F23" s="0" t="n">
        <v>50</v>
      </c>
      <c r="G23" s="0" t="n">
        <v>50</v>
      </c>
      <c r="H23" s="0" t="n">
        <v>50</v>
      </c>
      <c r="I23" s="0" t="n">
        <v>50</v>
      </c>
      <c r="J23" s="0" t="n">
        <v>50</v>
      </c>
      <c r="K23" s="0" t="n">
        <v>50</v>
      </c>
      <c r="L23" s="0" t="n">
        <v>50</v>
      </c>
      <c r="M23" s="0" t="n">
        <v>50</v>
      </c>
      <c r="N23" s="0" t="n">
        <v>50</v>
      </c>
      <c r="O23" s="0" t="n">
        <v>50</v>
      </c>
      <c r="P23" s="0" t="n">
        <v>50</v>
      </c>
      <c r="Q23" s="0" t="n">
        <v>50</v>
      </c>
    </row>
    <row r="24" customFormat="false" ht="12.75" hidden="false" customHeight="false" outlineLevel="0" collapsed="false">
      <c r="A24" s="0" t="n">
        <v>17</v>
      </c>
      <c r="B24" s="0" t="s">
        <v>265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</row>
    <row r="25" customFormat="false" ht="12.75" hidden="false" customHeight="false" outlineLevel="0" collapsed="false">
      <c r="A25" s="0" t="n">
        <v>18</v>
      </c>
      <c r="B25" s="0" t="s">
        <v>266</v>
      </c>
      <c r="C25" s="0" t="n">
        <v>25</v>
      </c>
      <c r="D25" s="0" t="n">
        <v>25</v>
      </c>
      <c r="E25" s="0" t="n">
        <v>25</v>
      </c>
      <c r="F25" s="0" t="n">
        <v>25</v>
      </c>
      <c r="G25" s="0" t="n">
        <v>25</v>
      </c>
      <c r="H25" s="0" t="n">
        <v>25</v>
      </c>
      <c r="I25" s="0" t="n">
        <v>25</v>
      </c>
      <c r="J25" s="0" t="n">
        <v>25</v>
      </c>
      <c r="K25" s="0" t="n">
        <v>25</v>
      </c>
      <c r="L25" s="0" t="n">
        <v>25</v>
      </c>
      <c r="M25" s="0" t="n">
        <v>25</v>
      </c>
      <c r="N25" s="0" t="n">
        <v>25</v>
      </c>
      <c r="O25" s="0" t="n">
        <v>25</v>
      </c>
      <c r="P25" s="0" t="n">
        <v>25</v>
      </c>
      <c r="Q25" s="0" t="n">
        <v>25</v>
      </c>
    </row>
    <row r="26" customFormat="false" ht="12.75" hidden="false" customHeight="false" outlineLevel="0" collapsed="false">
      <c r="A26" s="0" t="n">
        <v>19</v>
      </c>
      <c r="B26" s="0" t="s">
        <v>267</v>
      </c>
      <c r="C26" s="0" t="n">
        <v>2</v>
      </c>
      <c r="D26" s="0" t="n">
        <v>2</v>
      </c>
      <c r="E26" s="0" t="n">
        <v>2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</row>
    <row r="27" customFormat="false" ht="12.75" hidden="false" customHeight="false" outlineLevel="0" collapsed="false">
      <c r="A27" s="0" t="n">
        <v>20</v>
      </c>
      <c r="B27" s="0" t="s">
        <v>268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</row>
    <row r="28" customFormat="false" ht="12.75" hidden="false" customHeight="false" outlineLevel="0" collapsed="false">
      <c r="A28" s="0" t="n">
        <v>21</v>
      </c>
      <c r="B28" s="0" t="s">
        <v>269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22</v>
      </c>
      <c r="B29" s="0" t="s">
        <v>270</v>
      </c>
      <c r="C29" s="0" t="n">
        <v>75</v>
      </c>
      <c r="D29" s="0" t="n">
        <v>75</v>
      </c>
      <c r="E29" s="0" t="n">
        <v>75</v>
      </c>
      <c r="F29" s="0" t="n">
        <v>45</v>
      </c>
      <c r="G29" s="0" t="n">
        <v>45</v>
      </c>
      <c r="H29" s="0" t="n">
        <v>45</v>
      </c>
      <c r="I29" s="0" t="n">
        <v>45</v>
      </c>
      <c r="J29" s="0" t="n">
        <v>45</v>
      </c>
      <c r="K29" s="0" t="n">
        <v>45</v>
      </c>
      <c r="L29" s="0" t="n">
        <v>75</v>
      </c>
      <c r="M29" s="0" t="n">
        <v>75</v>
      </c>
      <c r="N29" s="0" t="n">
        <v>75</v>
      </c>
      <c r="O29" s="0" t="n">
        <v>75</v>
      </c>
      <c r="P29" s="0" t="n">
        <v>75</v>
      </c>
      <c r="Q29" s="0" t="n">
        <v>60</v>
      </c>
    </row>
    <row r="30" customFormat="false" ht="12.75" hidden="false" customHeight="false" outlineLevel="0" collapsed="false">
      <c r="A30" s="0" t="n">
        <v>23</v>
      </c>
      <c r="B30" s="0" t="s">
        <v>271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</row>
    <row r="31" customFormat="false" ht="12.75" hidden="false" customHeight="false" outlineLevel="0" collapsed="false">
      <c r="A31" s="0" t="n">
        <v>24</v>
      </c>
      <c r="B31" s="0" t="s">
        <v>272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</row>
    <row r="32" customFormat="false" ht="12.75" hidden="false" customHeight="false" outlineLevel="0" collapsed="false">
      <c r="A32" s="0" t="n">
        <v>25</v>
      </c>
      <c r="B32" s="0" t="s">
        <v>273</v>
      </c>
      <c r="C32" s="0" t="n">
        <v>43</v>
      </c>
      <c r="D32" s="0" t="n">
        <v>43</v>
      </c>
      <c r="E32" s="0" t="n">
        <v>42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7</v>
      </c>
    </row>
    <row r="33" customFormat="false" ht="12.75" hidden="false" customHeight="false" outlineLevel="0" collapsed="false">
      <c r="A33" s="0" t="n">
        <v>26</v>
      </c>
      <c r="B33" s="0" t="s">
        <v>274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</row>
    <row r="34" customFormat="false" ht="12.75" hidden="false" customHeight="false" outlineLevel="0" collapsed="false">
      <c r="A34" s="0" t="n">
        <v>27</v>
      </c>
      <c r="B34" s="0" t="s">
        <v>275</v>
      </c>
      <c r="C34" s="0" t="n">
        <v>6</v>
      </c>
      <c r="D34" s="0" t="n">
        <v>6</v>
      </c>
      <c r="E34" s="0" t="n">
        <v>6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1</v>
      </c>
    </row>
    <row r="35" customFormat="false" ht="12.75" hidden="false" customHeight="false" outlineLevel="0" collapsed="false">
      <c r="A35" s="0" t="n">
        <v>28</v>
      </c>
      <c r="B35" s="0" t="s">
        <v>276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29</v>
      </c>
      <c r="B36" s="0" t="s">
        <v>277</v>
      </c>
      <c r="C36" s="0" t="n">
        <v>1</v>
      </c>
      <c r="D36" s="0" t="n">
        <v>1</v>
      </c>
      <c r="E36" s="0" t="n">
        <v>1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</row>
    <row r="37" customFormat="false" ht="12.75" hidden="false" customHeight="false" outlineLevel="0" collapsed="false">
      <c r="A37" s="0" t="n">
        <v>30</v>
      </c>
      <c r="B37" s="0" t="s">
        <v>278</v>
      </c>
      <c r="C37" s="0" t="n">
        <v>3</v>
      </c>
      <c r="D37" s="0" t="n">
        <v>3</v>
      </c>
      <c r="E37" s="0" t="n">
        <v>3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</row>
    <row r="38" customFormat="false" ht="12.75" hidden="false" customHeight="false" outlineLevel="0" collapsed="false">
      <c r="A38" s="0" t="n">
        <v>31</v>
      </c>
      <c r="B38" s="0" t="s">
        <v>279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</row>
    <row r="39" customFormat="false" ht="12.75" hidden="false" customHeight="false" outlineLevel="0" collapsed="false">
      <c r="A39" s="0" t="n">
        <v>32</v>
      </c>
      <c r="B39" s="0" t="s">
        <v>280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</row>
    <row r="40" customFormat="false" ht="12.75" hidden="false" customHeight="false" outlineLevel="0" collapsed="false">
      <c r="A40" s="0" t="n">
        <v>33</v>
      </c>
      <c r="B40" s="0" t="s">
        <v>281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</row>
    <row r="41" customFormat="false" ht="12.75" hidden="false" customHeight="false" outlineLevel="0" collapsed="false">
      <c r="A41" s="0" t="n">
        <v>34</v>
      </c>
      <c r="B41" s="0" t="s">
        <v>282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35</v>
      </c>
      <c r="B42" s="0" t="s">
        <v>283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36</v>
      </c>
      <c r="B43" s="0" t="s">
        <v>284</v>
      </c>
      <c r="C43" s="0" t="n">
        <v>75</v>
      </c>
      <c r="D43" s="0" t="n">
        <v>75</v>
      </c>
      <c r="E43" s="0" t="n">
        <v>75</v>
      </c>
      <c r="F43" s="0" t="n">
        <v>75</v>
      </c>
      <c r="G43" s="0" t="n">
        <v>75</v>
      </c>
      <c r="H43" s="0" t="n">
        <v>75</v>
      </c>
      <c r="I43" s="0" t="n">
        <v>75</v>
      </c>
      <c r="J43" s="0" t="n">
        <v>75</v>
      </c>
      <c r="K43" s="0" t="n">
        <v>75</v>
      </c>
      <c r="L43" s="0" t="n">
        <v>75</v>
      </c>
      <c r="M43" s="0" t="n">
        <v>75</v>
      </c>
      <c r="N43" s="0" t="n">
        <v>75</v>
      </c>
      <c r="O43" s="0" t="n">
        <v>75</v>
      </c>
      <c r="P43" s="0" t="n">
        <v>75</v>
      </c>
      <c r="Q43" s="0" t="n">
        <v>75</v>
      </c>
    </row>
    <row r="44" customFormat="false" ht="12.75" hidden="false" customHeight="false" outlineLevel="0" collapsed="false">
      <c r="A44" s="0" t="n">
        <v>37</v>
      </c>
      <c r="B44" s="0" t="s">
        <v>285</v>
      </c>
      <c r="C44" s="0" t="n">
        <v>80</v>
      </c>
      <c r="D44" s="0" t="n">
        <v>80</v>
      </c>
      <c r="E44" s="0" t="n">
        <v>66</v>
      </c>
      <c r="F44" s="0" t="n">
        <v>733</v>
      </c>
      <c r="G44" s="0" t="n">
        <v>809</v>
      </c>
      <c r="H44" s="0" t="n">
        <v>903</v>
      </c>
      <c r="I44" s="0" t="n">
        <v>925</v>
      </c>
      <c r="J44" s="0" t="n">
        <v>904</v>
      </c>
      <c r="K44" s="0" t="n">
        <v>821</v>
      </c>
      <c r="L44" s="0" t="n">
        <v>779</v>
      </c>
      <c r="M44" s="0" t="n">
        <v>779</v>
      </c>
      <c r="N44" s="0" t="n">
        <v>850</v>
      </c>
      <c r="O44" s="0" t="n">
        <v>894</v>
      </c>
      <c r="P44" s="0" t="n">
        <v>917</v>
      </c>
      <c r="Q44" s="0" t="n">
        <v>723</v>
      </c>
    </row>
    <row r="45" customFormat="false" ht="12.75" hidden="false" customHeight="false" outlineLevel="0" collapsed="false">
      <c r="A45" s="0" t="n">
        <v>38</v>
      </c>
      <c r="B45" s="0" t="s">
        <v>286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</row>
    <row r="46" customFormat="false" ht="12.75" hidden="false" customHeight="false" outlineLevel="0" collapsed="false">
      <c r="A46" s="0" t="n">
        <v>39</v>
      </c>
      <c r="B46" s="0" t="s">
        <v>287</v>
      </c>
      <c r="C46" s="0" t="n">
        <v>275</v>
      </c>
      <c r="D46" s="0" t="n">
        <v>275</v>
      </c>
      <c r="E46" s="0" t="n">
        <v>275</v>
      </c>
      <c r="F46" s="0" t="n">
        <v>275</v>
      </c>
      <c r="G46" s="0" t="n">
        <v>275</v>
      </c>
      <c r="H46" s="0" t="n">
        <v>275</v>
      </c>
      <c r="I46" s="0" t="n">
        <v>275</v>
      </c>
      <c r="J46" s="0" t="n">
        <v>275</v>
      </c>
      <c r="K46" s="0" t="n">
        <v>275</v>
      </c>
      <c r="L46" s="0" t="n">
        <v>275</v>
      </c>
      <c r="M46" s="0" t="n">
        <v>275</v>
      </c>
      <c r="N46" s="0" t="n">
        <v>275</v>
      </c>
      <c r="O46" s="0" t="n">
        <v>275</v>
      </c>
      <c r="P46" s="0" t="n">
        <v>275</v>
      </c>
      <c r="Q46" s="0" t="n">
        <v>275</v>
      </c>
    </row>
    <row r="47" customFormat="false" ht="12.75" hidden="false" customHeight="false" outlineLevel="0" collapsed="false">
      <c r="A47" s="0" t="n">
        <v>40</v>
      </c>
      <c r="B47" s="0" t="s">
        <v>288</v>
      </c>
      <c r="C47" s="0" t="n">
        <v>13</v>
      </c>
      <c r="D47" s="0" t="n">
        <v>13</v>
      </c>
      <c r="E47" s="0" t="n">
        <v>42</v>
      </c>
      <c r="F47" s="0" t="n">
        <v>108</v>
      </c>
      <c r="G47" s="0" t="n">
        <v>161</v>
      </c>
      <c r="H47" s="0" t="n">
        <v>215</v>
      </c>
      <c r="I47" s="0" t="n">
        <v>189</v>
      </c>
      <c r="J47" s="0" t="n">
        <v>145</v>
      </c>
      <c r="K47" s="0" t="n">
        <v>117</v>
      </c>
      <c r="L47" s="0" t="n">
        <v>90</v>
      </c>
      <c r="M47" s="0" t="n">
        <v>90</v>
      </c>
      <c r="N47" s="0" t="n">
        <v>0</v>
      </c>
      <c r="O47" s="0" t="n">
        <v>18</v>
      </c>
      <c r="P47" s="0" t="n">
        <v>34</v>
      </c>
      <c r="Q47" s="0" t="n">
        <v>94</v>
      </c>
    </row>
    <row r="48" customFormat="false" ht="12.75" hidden="false" customHeight="false" outlineLevel="0" collapsed="false">
      <c r="A48" s="0" t="n">
        <v>41</v>
      </c>
      <c r="B48" s="0" t="s">
        <v>289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1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</row>
    <row r="49" customFormat="false" ht="12.75" hidden="false" customHeight="false" outlineLevel="0" collapsed="false">
      <c r="A49" s="0" t="n">
        <v>42</v>
      </c>
      <c r="B49" s="0" t="s">
        <v>290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43</v>
      </c>
      <c r="B50" s="0" t="s">
        <v>291</v>
      </c>
      <c r="C50" s="0" t="n">
        <v>11</v>
      </c>
      <c r="D50" s="0" t="n">
        <v>11</v>
      </c>
      <c r="E50" s="0" t="n">
        <v>11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2</v>
      </c>
    </row>
    <row r="51" customFormat="false" ht="12.75" hidden="false" customHeight="false" outlineLevel="0" collapsed="false">
      <c r="A51" s="0" t="n">
        <v>44</v>
      </c>
      <c r="B51" s="0" t="s">
        <v>292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</row>
    <row r="52" customFormat="false" ht="12.75" hidden="false" customHeight="false" outlineLevel="0" collapsed="false">
      <c r="A52" s="0" t="n">
        <v>45</v>
      </c>
      <c r="B52" s="0" t="s">
        <v>293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</row>
    <row r="53" customFormat="false" ht="12.75" hidden="false" customHeight="false" outlineLevel="0" collapsed="false">
      <c r="A53" s="0" t="n">
        <v>46</v>
      </c>
      <c r="B53" s="0" t="s">
        <v>294</v>
      </c>
      <c r="C53" s="0" t="n">
        <v>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</row>
    <row r="54" customFormat="false" ht="12.75" hidden="false" customHeight="false" outlineLevel="0" collapsed="false">
      <c r="A54" s="0" t="n">
        <v>47</v>
      </c>
      <c r="B54" s="0" t="s">
        <v>295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48</v>
      </c>
      <c r="B55" s="0" t="s">
        <v>296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49</v>
      </c>
      <c r="B56" s="0" t="s">
        <v>297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50</v>
      </c>
      <c r="B57" s="0" t="s">
        <v>298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101</v>
      </c>
      <c r="H57" s="0" t="n">
        <v>101</v>
      </c>
      <c r="I57" s="0" t="n">
        <v>101</v>
      </c>
      <c r="J57" s="0" t="n">
        <v>101</v>
      </c>
      <c r="K57" s="0" t="n">
        <v>51</v>
      </c>
      <c r="L57" s="0" t="n">
        <v>51</v>
      </c>
      <c r="M57" s="0" t="n">
        <v>51</v>
      </c>
      <c r="N57" s="0" t="n">
        <v>0</v>
      </c>
      <c r="O57" s="0" t="n">
        <v>0</v>
      </c>
      <c r="P57" s="0" t="n">
        <v>0</v>
      </c>
      <c r="Q57" s="0" t="n">
        <v>42</v>
      </c>
    </row>
    <row r="58" customFormat="false" ht="12.75" hidden="false" customHeight="false" outlineLevel="0" collapsed="false">
      <c r="A58" s="0" t="n">
        <v>51</v>
      </c>
      <c r="B58" s="0" t="s">
        <v>299</v>
      </c>
      <c r="C58" s="0" t="n">
        <v>1</v>
      </c>
      <c r="D58" s="0" t="n">
        <v>1</v>
      </c>
      <c r="E58" s="0" t="n">
        <v>1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</row>
    <row r="59" customFormat="false" ht="12.75" hidden="false" customHeight="false" outlineLevel="0" collapsed="false">
      <c r="A59" s="0" t="n">
        <v>52</v>
      </c>
      <c r="B59" s="0" t="s">
        <v>300</v>
      </c>
      <c r="C59" s="0" t="n">
        <v>0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</row>
    <row r="60" customFormat="false" ht="12.75" hidden="false" customHeight="false" outlineLevel="0" collapsed="false">
      <c r="A60" s="0" t="n">
        <v>53</v>
      </c>
      <c r="B60" s="0" t="s">
        <v>301</v>
      </c>
      <c r="C60" s="0" t="n">
        <v>6</v>
      </c>
      <c r="D60" s="0" t="n">
        <v>6</v>
      </c>
      <c r="E60" s="0" t="n">
        <v>6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1</v>
      </c>
    </row>
    <row r="61" customFormat="false" ht="12.75" hidden="false" customHeight="false" outlineLevel="0" collapsed="false">
      <c r="A61" s="0" t="n">
        <v>54</v>
      </c>
      <c r="B61" s="0" t="s">
        <v>302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</row>
    <row r="62" customFormat="false" ht="12.75" hidden="false" customHeight="false" outlineLevel="0" collapsed="false">
      <c r="A62" s="0" t="n">
        <v>55</v>
      </c>
      <c r="B62" s="0" t="s">
        <v>303</v>
      </c>
      <c r="C62" s="0" t="n">
        <v>0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</row>
    <row r="63" customFormat="false" ht="12.75" hidden="false" customHeight="false" outlineLevel="0" collapsed="false">
      <c r="A63" s="0" t="n">
        <v>56</v>
      </c>
      <c r="B63" s="0" t="s">
        <v>304</v>
      </c>
      <c r="C63" s="0" t="n">
        <v>21</v>
      </c>
      <c r="D63" s="0" t="n">
        <v>21</v>
      </c>
      <c r="E63" s="0" t="n">
        <v>21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3</v>
      </c>
    </row>
    <row r="64" customFormat="false" ht="12.75" hidden="false" customHeight="false" outlineLevel="0" collapsed="false">
      <c r="A64" s="0" t="n">
        <v>57</v>
      </c>
      <c r="B64" s="0" t="s">
        <v>305</v>
      </c>
      <c r="C64" s="0" t="n">
        <v>0</v>
      </c>
      <c r="D64" s="0" t="n">
        <v>0</v>
      </c>
      <c r="E64" s="0" t="n">
        <v>0</v>
      </c>
      <c r="F64" s="0" t="n">
        <v>21</v>
      </c>
      <c r="G64" s="0" t="n">
        <v>21</v>
      </c>
      <c r="H64" s="0" t="n">
        <v>21</v>
      </c>
      <c r="I64" s="0" t="n">
        <v>21</v>
      </c>
      <c r="J64" s="0" t="n">
        <v>21</v>
      </c>
      <c r="K64" s="0" t="n">
        <v>21</v>
      </c>
      <c r="L64" s="0" t="n">
        <v>21</v>
      </c>
      <c r="M64" s="0" t="n">
        <v>21</v>
      </c>
      <c r="N64" s="0" t="n">
        <v>21</v>
      </c>
      <c r="O64" s="0" t="n">
        <v>21</v>
      </c>
      <c r="P64" s="0" t="n">
        <v>21</v>
      </c>
      <c r="Q64" s="0" t="n">
        <v>17</v>
      </c>
    </row>
    <row r="65" customFormat="false" ht="12.75" hidden="false" customHeight="false" outlineLevel="0" collapsed="false">
      <c r="A65" s="0" t="n">
        <v>58</v>
      </c>
      <c r="B65" s="0" t="s">
        <v>306</v>
      </c>
      <c r="C65" s="0" t="n">
        <v>0</v>
      </c>
      <c r="D65" s="0" t="n">
        <v>0</v>
      </c>
      <c r="E65" s="0" t="n">
        <v>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10</v>
      </c>
      <c r="P65" s="0" t="n">
        <v>10</v>
      </c>
      <c r="Q65" s="0" t="n">
        <v>2</v>
      </c>
    </row>
    <row r="66" customFormat="false" ht="12.75" hidden="false" customHeight="false" outlineLevel="0" collapsed="false">
      <c r="A66" s="0" t="n">
        <v>59</v>
      </c>
      <c r="B66" s="0" t="s">
        <v>307</v>
      </c>
      <c r="C66" s="0" t="n">
        <v>0</v>
      </c>
      <c r="D66" s="0" t="n">
        <v>0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</row>
    <row r="67" customFormat="false" ht="12.75" hidden="false" customHeight="false" outlineLevel="0" collapsed="false">
      <c r="A67" s="0" t="n">
        <v>60</v>
      </c>
      <c r="B67" s="0" t="s">
        <v>308</v>
      </c>
      <c r="C67" s="0" t="n">
        <v>0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</row>
    <row r="68" customFormat="false" ht="12.75" hidden="false" customHeight="false" outlineLevel="0" collapsed="false">
      <c r="A68" s="0" t="n">
        <v>61</v>
      </c>
      <c r="B68" s="0" t="s">
        <v>309</v>
      </c>
      <c r="C68" s="0" t="n">
        <v>0</v>
      </c>
      <c r="D68" s="0" t="n">
        <v>0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</row>
    <row r="69" customFormat="false" ht="12.75" hidden="false" customHeight="false" outlineLevel="0" collapsed="false">
      <c r="A69" s="0" t="n">
        <v>62</v>
      </c>
      <c r="B69" s="0" t="s">
        <v>310</v>
      </c>
      <c r="C69" s="0" t="n">
        <v>7</v>
      </c>
      <c r="D69" s="0" t="n">
        <v>7</v>
      </c>
      <c r="E69" s="0" t="n">
        <v>7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1</v>
      </c>
    </row>
    <row r="70" customFormat="false" ht="12.75" hidden="false" customHeight="false" outlineLevel="0" collapsed="false">
      <c r="A70" s="0" t="n">
        <v>63</v>
      </c>
      <c r="B70" s="0" t="s">
        <v>311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</row>
    <row r="71" customFormat="false" ht="12.75" hidden="false" customHeight="false" outlineLevel="0" collapsed="false">
      <c r="A71" s="0" t="n">
        <v>64</v>
      </c>
      <c r="B71" s="0" t="s">
        <v>312</v>
      </c>
      <c r="C71" s="0" t="n">
        <v>0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</row>
    <row r="72" customFormat="false" ht="12.75" hidden="false" customHeight="false" outlineLevel="0" collapsed="false">
      <c r="A72" s="0" t="n">
        <v>65</v>
      </c>
      <c r="B72" s="0" t="s">
        <v>313</v>
      </c>
      <c r="C72" s="0" t="n">
        <v>0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</row>
    <row r="73" customFormat="false" ht="12.75" hidden="false" customHeight="false" outlineLevel="0" collapsed="false">
      <c r="A73" s="0" t="n">
        <v>66</v>
      </c>
      <c r="B73" s="0" t="s">
        <v>314</v>
      </c>
      <c r="C73" s="0" t="n">
        <v>0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</row>
    <row r="74" customFormat="false" ht="12.75" hidden="false" customHeight="false" outlineLevel="0" collapsed="false">
      <c r="A74" s="0" t="n">
        <v>67</v>
      </c>
      <c r="B74" s="0" t="s">
        <v>315</v>
      </c>
      <c r="C74" s="0" t="n">
        <v>0</v>
      </c>
      <c r="D74" s="0" t="n">
        <v>0</v>
      </c>
      <c r="E74" s="0" t="n">
        <v>0</v>
      </c>
      <c r="F74" s="0" t="n">
        <v>0</v>
      </c>
      <c r="G74" s="0" t="n">
        <v>101</v>
      </c>
      <c r="H74" s="0" t="n">
        <v>101</v>
      </c>
      <c r="I74" s="0" t="n">
        <v>101</v>
      </c>
      <c r="J74" s="0" t="n">
        <v>101</v>
      </c>
      <c r="K74" s="0" t="n">
        <v>51</v>
      </c>
      <c r="L74" s="0" t="n">
        <v>51</v>
      </c>
      <c r="M74" s="0" t="n">
        <v>51</v>
      </c>
      <c r="N74" s="0" t="n">
        <v>0</v>
      </c>
      <c r="O74" s="0" t="n">
        <v>0</v>
      </c>
      <c r="P74" s="0" t="n">
        <v>0</v>
      </c>
      <c r="Q74" s="0" t="n">
        <v>42</v>
      </c>
    </row>
    <row r="75" customFormat="false" ht="12.75" hidden="false" customHeight="false" outlineLevel="0" collapsed="false">
      <c r="A75" s="0" t="n">
        <v>68</v>
      </c>
      <c r="B75" s="0" t="s">
        <v>316</v>
      </c>
      <c r="C75" s="0" t="n">
        <v>0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</row>
    <row r="76" customFormat="false" ht="12.75" hidden="false" customHeight="false" outlineLevel="0" collapsed="false">
      <c r="A76" s="0" t="n">
        <v>69</v>
      </c>
      <c r="B76" s="0" t="s">
        <v>317</v>
      </c>
      <c r="C76" s="0" t="n">
        <v>115</v>
      </c>
      <c r="D76" s="0" t="n">
        <v>115</v>
      </c>
      <c r="E76" s="0" t="n">
        <v>115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19</v>
      </c>
    </row>
    <row r="77" customFormat="false" ht="12.75" hidden="false" customHeight="false" outlineLevel="0" collapsed="false">
      <c r="A77" s="0" t="n">
        <v>70</v>
      </c>
      <c r="B77" s="0" t="s">
        <v>318</v>
      </c>
      <c r="C77" s="0" t="n">
        <v>7</v>
      </c>
      <c r="D77" s="0" t="n">
        <v>7</v>
      </c>
      <c r="E77" s="0" t="n">
        <v>7</v>
      </c>
      <c r="F77" s="0" t="n">
        <v>4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1</v>
      </c>
    </row>
    <row r="78" customFormat="false" ht="12.75" hidden="false" customHeight="false" outlineLevel="0" collapsed="false">
      <c r="A78" s="0" t="n">
        <v>71</v>
      </c>
      <c r="B78" s="0" t="s">
        <v>249</v>
      </c>
      <c r="C78" s="0" t="n">
        <v>824</v>
      </c>
      <c r="D78" s="0" t="n">
        <v>824</v>
      </c>
      <c r="E78" s="0" t="n">
        <v>851</v>
      </c>
      <c r="F78" s="0" t="n">
        <v>1345</v>
      </c>
      <c r="G78" s="0" t="n">
        <v>1671</v>
      </c>
      <c r="H78" s="0" t="n">
        <v>1819</v>
      </c>
      <c r="I78" s="0" t="n">
        <v>1812</v>
      </c>
      <c r="J78" s="0" t="n">
        <v>1747</v>
      </c>
      <c r="K78" s="0" t="n">
        <v>1535</v>
      </c>
      <c r="L78" s="0" t="n">
        <v>1496</v>
      </c>
      <c r="M78" s="0" t="n">
        <v>1496</v>
      </c>
      <c r="N78" s="0" t="n">
        <v>1375</v>
      </c>
      <c r="O78" s="0" t="n">
        <v>1448</v>
      </c>
      <c r="P78" s="0" t="n">
        <v>1486</v>
      </c>
      <c r="Q78" s="0" t="n">
        <v>1451</v>
      </c>
    </row>
    <row r="80" customFormat="false" ht="12.75" hidden="false" customHeight="false" outlineLevel="0" collapsed="false">
      <c r="B80" s="0" t="s">
        <v>77</v>
      </c>
      <c r="C80" s="0" t="n">
        <f aca="false">SUM(C8:C9,C13:C15,C17:C18,C20:C21,C23:C24,C26:C27,C29,C31:C34,C36:C39,C41,C43,C50,C58:C63,C68:C70,C77)</f>
        <v>310</v>
      </c>
      <c r="D80" s="0" t="n">
        <f aca="false">SUM(D8:D9,D13:D15,D17:D18,D20:D21,D23:D24,D26:D27,D29,D31:D34,D36:D39,D41,D43,D50,D58:D63,D68:D70,D77)</f>
        <v>310</v>
      </c>
      <c r="E80" s="0" t="n">
        <f aca="false">SUM(E8:E9,E13:E15,E17:E18,E20:E21,E23:E24,E26:E27,E29,E31:E34,E36:E39,E41,E43,E50,E58:E63,E68:E70,E77)</f>
        <v>309</v>
      </c>
      <c r="F80" s="0" t="n">
        <f aca="false">SUM(F8:F9,F13:F15,F17:F18,F20:F21,F23:F24,F26:F27,F29,F31:F34,F36:F39,F41,F43,F50,F58:F63,F68:F70,F77)</f>
        <v>178</v>
      </c>
      <c r="G80" s="0" t="n">
        <f aca="false">SUM(G8:G9,G13:G15,G17:G18,G20:G21,G23:G24,G26:G27,G29,G31:G34,G36:G39,G41,G43,G50,G58:G63,G68:G70,G77)</f>
        <v>174</v>
      </c>
      <c r="H80" s="0" t="n">
        <f aca="false">SUM(H8:H9,H13:H15,H17:H18,H20:H21,H23:H24,H26:H27,H29,H31:H34,H36:H39,H41,H43,H50,H58:H63,H68:H70,H77)</f>
        <v>174</v>
      </c>
      <c r="I80" s="0" t="n">
        <f aca="false">SUM(I8:I9,I13:I15,I17:I18,I20:I21,I23:I24,I26:I27,I29,I31:I34,I36:I39,I41,I43,I50,I58:I63,I68:I70,I77)</f>
        <v>170</v>
      </c>
      <c r="J80" s="0" t="n">
        <f aca="false">SUM(J8:J9,J13:J15,J17:J18,J20:J21,J23:J24,J26:J27,J29,J31:J34,J36:J39,J41,J43,J50,J58:J63,J68:J70,J77)</f>
        <v>170</v>
      </c>
      <c r="K80" s="0" t="n">
        <f aca="false">SUM(K8:K9,K13:K15,K17:K18,K20:K21,K23:K24,K26:K27,K29,K31:K34,K36:K39,K41,K43,K50,K58:K63,K68:K70,K77)</f>
        <v>170</v>
      </c>
      <c r="L80" s="0" t="n">
        <f aca="false">SUM(L8:L9,L13:L15,L17:L18,L20:L21,L23:L24,L26:L27,L29,L31:L34,L36:L39,L41,L43,L50,L58:L63,L68:L70,L77)</f>
        <v>200</v>
      </c>
      <c r="M80" s="0" t="n">
        <f aca="false">SUM(M8:M9,M13:M15,M17:M18,M20:M21,M23:M24,M26:M27,M29,M31:M34,M36:M39,M41,M43,M50,M58:M63,M68:M70,M77)</f>
        <v>200</v>
      </c>
      <c r="N80" s="0" t="n">
        <f aca="false">SUM(N8:N9,N13:N15,N17:N18,N20:N21,N23:N24,N26:N27,N29,N31:N34,N36:N39,N41,N43,N50,N58:N63,N68:N70,N77)</f>
        <v>200</v>
      </c>
      <c r="O80" s="0" t="n">
        <f aca="false">SUM(O8:O9,O13:O15,O17:O18,O20:O21,O23:O24,O26:O27,O29,O31:O34,O36:O39,O41,O43,O50,O58:O63,O68:O70,O77)</f>
        <v>200</v>
      </c>
      <c r="P80" s="0" t="n">
        <f aca="false">SUM(P8:P9,P13:P15,P17:P18,P20:P21,P23:P24,P26:P27,P29,P31:P34,P36:P39,P41,P43,P50,P58:P63,P68:P70,P77)</f>
        <v>200</v>
      </c>
      <c r="Q80" s="0" t="n">
        <f aca="false">SUM(Q8:Q9,Q13:Q15,Q17:Q18,Q20:Q21,Q23:Q24,Q26:Q27,Q29,Q31:Q34,Q36:Q39,Q41,Q43,Q50,Q58:Q63,Q68:Q70,Q77)</f>
        <v>202</v>
      </c>
    </row>
    <row r="81" customFormat="false" ht="12.75" hidden="false" customHeight="false" outlineLevel="0" collapsed="false">
      <c r="B81" s="0" t="s">
        <v>78</v>
      </c>
      <c r="C81" s="0" t="n">
        <f aca="false">SUM(C10:C12,C16,C19,C28,C30,C35,C40,C42,C45,C67,C71:C73)</f>
        <v>0</v>
      </c>
      <c r="D81" s="0" t="n">
        <f aca="false">SUM(D10:D12,D16,D19,D28,D30,D35,D40,D42,D45,D67,D71:D73)</f>
        <v>0</v>
      </c>
      <c r="E81" s="0" t="n">
        <f aca="false">SUM(E10:E12,E16,E19,E28,E30,E35,E40,E42,E45,E67,E71:E73)</f>
        <v>13</v>
      </c>
      <c r="F81" s="0" t="n">
        <f aca="false">SUM(F10:F12,F16,F19,F28,F30,F35,F40,F42,F45,F67,F71:F73)</f>
        <v>0</v>
      </c>
      <c r="G81" s="0" t="n">
        <f aca="false">SUM(G10:G12,G16,G19,G28,G30,G35,G40,G42,G45,G67,G71:G73)</f>
        <v>0</v>
      </c>
      <c r="H81" s="0" t="n">
        <f aca="false">SUM(H10:H12,H16,H19,H28,H30,H35,H40,H42,H45,H67,H71:H73)</f>
        <v>0</v>
      </c>
      <c r="I81" s="0" t="n">
        <f aca="false">SUM(I10:I12,I16,I19,I28,I30,I35,I40,I42,I45,I67,I71:I73)</f>
        <v>0</v>
      </c>
      <c r="J81" s="0" t="n">
        <f aca="false">SUM(J10:J12,J16,J19,J28,J30,J35,J40,J42,J45,J67,J71:J73)</f>
        <v>0</v>
      </c>
      <c r="K81" s="0" t="n">
        <f aca="false">SUM(K10:K12,K16,K19,K28,K30,K35,K40,K42,K45,K67,K71:K73)</f>
        <v>0</v>
      </c>
      <c r="L81" s="0" t="n">
        <f aca="false">SUM(L10:L12,L16,L19,L28,L30,L35,L40,L42,L45,L67,L71:L73)</f>
        <v>0</v>
      </c>
      <c r="M81" s="0" t="n">
        <f aca="false">SUM(M10:M12,M16,M19,M28,M30,M35,M40,M42,M45,M67,M71:M73)</f>
        <v>0</v>
      </c>
      <c r="N81" s="0" t="n">
        <f aca="false">SUM(N10:N12,N16,N19,N28,N30,N35,N40,N42,N45,N67,N71:N73)</f>
        <v>0</v>
      </c>
      <c r="O81" s="0" t="n">
        <f aca="false">SUM(O10:O12,O16,O19,O28,O30,O35,O40,O42,O45,O67,O71:O73)</f>
        <v>0</v>
      </c>
      <c r="P81" s="0" t="n">
        <f aca="false">SUM(P10:P12,P16,P19,P28,P30,P35,P40,P42,P45,P67,P71:P73)</f>
        <v>0</v>
      </c>
      <c r="Q81" s="0" t="n">
        <f aca="false">SUM(Q10:Q12,Q16,Q19,Q28,Q30,Q35,Q40,Q42,Q45,Q67,Q71:Q73)</f>
        <v>1</v>
      </c>
    </row>
    <row r="82" customFormat="false" ht="12.75" hidden="false" customHeight="false" outlineLevel="0" collapsed="false">
      <c r="B82" s="0" t="s">
        <v>79</v>
      </c>
      <c r="C82" s="0" t="n">
        <f aca="false">SUM(C22,C25,C44,C64:C66)</f>
        <v>111</v>
      </c>
      <c r="D82" s="0" t="n">
        <f aca="false">SUM(D22,D25,D44,D64:D66)</f>
        <v>111</v>
      </c>
      <c r="E82" s="0" t="n">
        <f aca="false">SUM(E22,E25,E44,E64:E66)</f>
        <v>97</v>
      </c>
      <c r="F82" s="0" t="n">
        <f aca="false">SUM(F22,F25,F44,F64:F66)</f>
        <v>785</v>
      </c>
      <c r="G82" s="0" t="n">
        <f aca="false">SUM(G22,G25,G44,G64:G66)</f>
        <v>861</v>
      </c>
      <c r="H82" s="0" t="n">
        <f aca="false">SUM(H22,H25,H44,H64:H66)</f>
        <v>955</v>
      </c>
      <c r="I82" s="0" t="n">
        <f aca="false">SUM(I22,I25,I44,I64:I66)</f>
        <v>977</v>
      </c>
      <c r="J82" s="0" t="n">
        <f aca="false">SUM(J22,J25,J44,J64:J66)</f>
        <v>956</v>
      </c>
      <c r="K82" s="0" t="n">
        <f aca="false">SUM(K22,K25,K44,K64:K66)</f>
        <v>873</v>
      </c>
      <c r="L82" s="0" t="n">
        <f aca="false">SUM(L22,L25,L44,L64:L66)</f>
        <v>831</v>
      </c>
      <c r="M82" s="0" t="n">
        <f aca="false">SUM(M22,M25,M44,M64:M66)</f>
        <v>831</v>
      </c>
      <c r="N82" s="0" t="n">
        <f aca="false">SUM(N22,N25,N44,N64:N66)</f>
        <v>902</v>
      </c>
      <c r="O82" s="0" t="n">
        <f aca="false">SUM(O22,O25,O44,O64:O66)</f>
        <v>956</v>
      </c>
      <c r="P82" s="0" t="n">
        <f aca="false">SUM(P22,P25,P44,P64:P66)</f>
        <v>979</v>
      </c>
      <c r="Q82" s="0" t="n">
        <f aca="false">SUM(Q22,Q25,Q44,Q64:Q66)</f>
        <v>773</v>
      </c>
    </row>
    <row r="83" customFormat="false" ht="12.75" hidden="false" customHeight="false" outlineLevel="0" collapsed="false">
      <c r="B83" s="0" t="s">
        <v>9</v>
      </c>
      <c r="C83" s="0" t="n">
        <f aca="false">SUM(C46:C49,C51:C57,C74:C76)</f>
        <v>403</v>
      </c>
      <c r="D83" s="0" t="n">
        <f aca="false">SUM(D46:D49,D51:D57,D74:D76)</f>
        <v>403</v>
      </c>
      <c r="E83" s="0" t="n">
        <f aca="false">SUM(E46:E49,E51:E57,E74:E76)</f>
        <v>432</v>
      </c>
      <c r="F83" s="0" t="n">
        <f aca="false">SUM(F46:F49,F51:F57,F74:F76)</f>
        <v>383</v>
      </c>
      <c r="G83" s="0" t="n">
        <f aca="false">SUM(G46:G49,G51:G57,G74:G76)</f>
        <v>638</v>
      </c>
      <c r="H83" s="0" t="n">
        <f aca="false">SUM(H46:H49,H51:H57,H74:H76)</f>
        <v>692</v>
      </c>
      <c r="I83" s="0" t="n">
        <f aca="false">SUM(I46:I49,I51:I57,I74:I76)</f>
        <v>667</v>
      </c>
      <c r="J83" s="0" t="n">
        <f aca="false">SUM(J46:J49,J51:J57,J74:J76)</f>
        <v>622</v>
      </c>
      <c r="K83" s="0" t="n">
        <f aca="false">SUM(K46:K49,K51:K57,K74:K76)</f>
        <v>494</v>
      </c>
      <c r="L83" s="0" t="n">
        <f aca="false">SUM(L46:L49,L51:L57,L74:L76)</f>
        <v>467</v>
      </c>
      <c r="M83" s="0" t="n">
        <f aca="false">SUM(M46:M49,M51:M57,M74:M76)</f>
        <v>467</v>
      </c>
      <c r="N83" s="0" t="n">
        <f aca="false">SUM(N46:N49,N51:N57,N74:N76)</f>
        <v>275</v>
      </c>
      <c r="O83" s="0" t="n">
        <f aca="false">SUM(O46:O49,O51:O57,O74:O76)</f>
        <v>293</v>
      </c>
      <c r="P83" s="0" t="n">
        <f aca="false">SUM(P46:P49,P51:P57,P74:P76)</f>
        <v>309</v>
      </c>
      <c r="Q83" s="0" t="n">
        <f aca="false">SUM(Q46:Q49,Q51:Q57,Q74:Q76)</f>
        <v>472</v>
      </c>
    </row>
    <row r="84" customFormat="false" ht="12.75" hidden="false" customHeight="false" outlineLevel="0" collapsed="false">
      <c r="B84" s="0" t="s">
        <v>249</v>
      </c>
      <c r="C84" s="0" t="n">
        <f aca="false">SUM(C80:C83)</f>
        <v>824</v>
      </c>
      <c r="D84" s="0" t="n">
        <f aca="false">SUM(D80:D83)</f>
        <v>824</v>
      </c>
      <c r="E84" s="0" t="n">
        <f aca="false">SUM(E80:E83)</f>
        <v>851</v>
      </c>
      <c r="F84" s="0" t="n">
        <f aca="false">SUM(F80:F83)</f>
        <v>1346</v>
      </c>
      <c r="G84" s="0" t="n">
        <f aca="false">SUM(G80:G83)</f>
        <v>1673</v>
      </c>
      <c r="H84" s="0" t="n">
        <f aca="false">SUM(H80:H83)</f>
        <v>1821</v>
      </c>
      <c r="I84" s="0" t="n">
        <f aca="false">SUM(I80:I83)</f>
        <v>1814</v>
      </c>
      <c r="J84" s="0" t="n">
        <f aca="false">SUM(J80:J83)</f>
        <v>1748</v>
      </c>
      <c r="K84" s="0" t="n">
        <f aca="false">SUM(K80:K83)</f>
        <v>1537</v>
      </c>
      <c r="L84" s="0" t="n">
        <f aca="false">SUM(L80:L83)</f>
        <v>1498</v>
      </c>
      <c r="M84" s="0" t="n">
        <f aca="false">SUM(M80:M83)</f>
        <v>1498</v>
      </c>
      <c r="N84" s="0" t="n">
        <f aca="false">SUM(N80:N83)</f>
        <v>1377</v>
      </c>
      <c r="O84" s="0" t="n">
        <f aca="false">SUM(O80:O83)</f>
        <v>1449</v>
      </c>
      <c r="P84" s="0" t="n">
        <f aca="false">SUM(P80:P83)</f>
        <v>1488</v>
      </c>
      <c r="Q84" s="0" t="n">
        <f aca="false">SUM(Q80:Q83)</f>
        <v>1448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</cols>
  <sheetData>
    <row r="5" customFormat="false" ht="12.75" hidden="false" customHeight="false" outlineLevel="0" collapsed="false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customFormat="false" ht="12.75" hidden="false" customHeight="false" outlineLevel="0" collapsed="false">
      <c r="A6" s="0" t="s">
        <v>6</v>
      </c>
      <c r="B6" s="2" t="n">
        <f aca="false">'2002-6e (wo MJ)'!C12-13-B8-67</f>
        <v>2305.66666666667</v>
      </c>
      <c r="C6" s="2" t="n">
        <f aca="false">'2002-6e (wo MJ)'!D12-13-C8-67</f>
        <v>2418.5</v>
      </c>
      <c r="D6" s="2" t="n">
        <f aca="false">'2002-6e (wo MJ)'!E12-13-D8-67</f>
        <v>2560.6</v>
      </c>
      <c r="E6" s="2" t="n">
        <f aca="false">'2002-6e (wo MJ)'!F12-13-E8-67</f>
        <v>2634.7</v>
      </c>
      <c r="F6" s="2" t="n">
        <f aca="false">'2002-6e (wo MJ)'!G12-13-F8-67</f>
        <v>2804.1</v>
      </c>
      <c r="G6" s="2" t="n">
        <f aca="false">AVERAGE(B6:F6)</f>
        <v>2544.71333333333</v>
      </c>
      <c r="H6" s="2"/>
      <c r="I6" s="2"/>
    </row>
    <row r="7" customFormat="false" ht="12.75" hidden="false" customHeight="false" outlineLevel="0" collapsed="false">
      <c r="A7" s="0" t="s">
        <v>7</v>
      </c>
      <c r="B7" s="2" t="n">
        <f aca="false">SUM(Sheet27!B8:C14,Sheet27!B17:C19,Sheet27!E8:F14,Sheet27!E17:F19)/7296+2-B6-67</f>
        <v>1425.70367324561</v>
      </c>
      <c r="C7" s="2" t="n">
        <f aca="false">SUM(Sheet27!B20:C26,Sheet27!B29:C31,Sheet27!E20:F26,Sheet27!E29:F31)/7296+2-C6-67</f>
        <v>1367.18887061404</v>
      </c>
      <c r="D7" s="2" t="n">
        <f aca="false">SUM(Sheet27!B32:C38,Sheet27!B41:C43,Sheet27!E32:F38,Sheet27!E41:F43)/7320+2-D6-67</f>
        <v>1280.11475409836</v>
      </c>
      <c r="E7" s="2" t="n">
        <f aca="false">SUM(Sheet27!B44:C50,Sheet27!B53:C55,Sheet27!E44:F50,Sheet27!E53:F55)/7296+2-E6-67</f>
        <v>1267.25572916667</v>
      </c>
      <c r="F7" s="2" t="n">
        <f aca="false">SUM(Sheet27!B56:C62,Sheet27!B65:C67,Sheet27!E56:F62,Sheet27!E65:F67)/7296+2-F6-67</f>
        <v>1158.58188048246</v>
      </c>
      <c r="G7" s="2" t="n">
        <f aca="false">AVERAGE(B7:F7)</f>
        <v>1299.76898152143</v>
      </c>
      <c r="H7" s="2"/>
    </row>
    <row r="8" customFormat="false" ht="12.75" hidden="false" customHeight="false" outlineLevel="0" collapsed="false">
      <c r="A8" s="0" t="s">
        <v>8</v>
      </c>
      <c r="B8" s="2" t="n">
        <v>2000</v>
      </c>
      <c r="C8" s="2" t="n">
        <v>2000</v>
      </c>
      <c r="D8" s="2" t="n">
        <v>2000</v>
      </c>
      <c r="E8" s="2" t="n">
        <v>2000</v>
      </c>
      <c r="F8" s="2" t="n">
        <v>2000</v>
      </c>
      <c r="G8" s="2" t="n">
        <f aca="false">AVERAGE(B8:F8)</f>
        <v>2000</v>
      </c>
      <c r="H8" s="2"/>
    </row>
    <row r="9" customFormat="false" ht="12.75" hidden="false" customHeight="false" outlineLevel="0" collapsed="false">
      <c r="A9" s="0" t="s">
        <v>9</v>
      </c>
      <c r="B9" s="2" t="n">
        <f aca="false">'2002-6e (wo MJ)'!C14</f>
        <v>1000</v>
      </c>
      <c r="C9" s="2" t="n">
        <f aca="false">'2002-6e (wo MJ)'!D14</f>
        <v>1000</v>
      </c>
      <c r="D9" s="2" t="n">
        <f aca="false">'2002-6e (wo MJ)'!E14</f>
        <v>1000</v>
      </c>
      <c r="E9" s="2" t="n">
        <f aca="false">'2002-6e (wo MJ)'!F14</f>
        <v>1000</v>
      </c>
      <c r="F9" s="2" t="n">
        <f aca="false">'2002-6e (wo MJ)'!G14</f>
        <v>1000</v>
      </c>
      <c r="G9" s="2" t="n">
        <f aca="false">AVERAGE(B9:F9)</f>
        <v>1000</v>
      </c>
    </row>
    <row r="10" customFormat="false" ht="12.75" hidden="false" customHeight="false" outlineLevel="0" collapsed="false">
      <c r="A10" s="0" t="s">
        <v>10</v>
      </c>
      <c r="B10" s="2" t="n">
        <f aca="false">'2002-6e (wo MJ)'!C15</f>
        <v>990</v>
      </c>
      <c r="C10" s="2" t="n">
        <f aca="false">'2002-6e (wo MJ)'!D15</f>
        <v>990</v>
      </c>
      <c r="D10" s="2" t="n">
        <f aca="false">'2002-6e (wo MJ)'!E15</f>
        <v>990</v>
      </c>
      <c r="E10" s="2" t="n">
        <f aca="false">'2002-6e (wo MJ)'!F15</f>
        <v>990</v>
      </c>
      <c r="F10" s="2" t="n">
        <f aca="false">'2002-6e (wo MJ)'!G15</f>
        <v>990</v>
      </c>
      <c r="G10" s="2" t="n">
        <f aca="false">AVERAGE(B10:F10)</f>
        <v>990</v>
      </c>
    </row>
    <row r="11" customFormat="false" ht="12.75" hidden="false" customHeight="false" outlineLevel="0" collapsed="false">
      <c r="A11" s="0" t="s">
        <v>11</v>
      </c>
      <c r="B11" s="2" t="n">
        <v>46</v>
      </c>
      <c r="C11" s="2" t="n">
        <v>46</v>
      </c>
      <c r="D11" s="2" t="n">
        <v>46</v>
      </c>
      <c r="E11" s="2" t="n">
        <v>46</v>
      </c>
      <c r="F11" s="2" t="n">
        <v>46</v>
      </c>
      <c r="G11" s="2" t="n">
        <f aca="false">AVERAGE(B11:F11)</f>
        <v>46</v>
      </c>
    </row>
    <row r="12" customFormat="false" ht="12.75" hidden="false" customHeight="false" outlineLevel="0" collapsed="false">
      <c r="A12" s="0" t="s">
        <v>12</v>
      </c>
      <c r="B12" s="2" t="n">
        <v>450</v>
      </c>
      <c r="C12" s="2" t="n">
        <v>450</v>
      </c>
      <c r="D12" s="2" t="n">
        <v>450</v>
      </c>
      <c r="E12" s="2" t="n">
        <v>450</v>
      </c>
      <c r="F12" s="2" t="n">
        <v>450</v>
      </c>
      <c r="G12" s="2" t="n">
        <f aca="false">AVERAGE(B12:F12)</f>
        <v>450</v>
      </c>
    </row>
    <row r="13" customFormat="false" ht="12.75" hidden="false" customHeight="false" outlineLevel="0" collapsed="false">
      <c r="B13" s="3" t="n">
        <f aca="false">SUM(B6:B12)</f>
        <v>8217.37033991228</v>
      </c>
      <c r="C13" s="3" t="n">
        <f aca="false">SUM(C6:C12)</f>
        <v>8271.68887061403</v>
      </c>
      <c r="D13" s="3" t="n">
        <f aca="false">SUM(D6:D12)</f>
        <v>8326.71475409836</v>
      </c>
      <c r="E13" s="3" t="n">
        <f aca="false">SUM(E6:E12)</f>
        <v>8387.95572916667</v>
      </c>
      <c r="F13" s="3" t="n">
        <f aca="false">SUM(F6:F12)</f>
        <v>8448.68188048246</v>
      </c>
      <c r="G13" s="3" t="n">
        <f aca="false">SUM(G6:G12)</f>
        <v>8330.48231485476</v>
      </c>
      <c r="H13" s="2" t="n">
        <f aca="false">G13-2000</f>
        <v>6330.48231485476</v>
      </c>
    </row>
    <row r="15" customFormat="false" ht="12.75" hidden="false" customHeight="false" outlineLevel="0" collapsed="false">
      <c r="A15" s="0" t="s">
        <v>13</v>
      </c>
      <c r="B15" s="2" t="n">
        <f aca="false">'2002-6e (wo MJ)'!C38</f>
        <v>1309</v>
      </c>
      <c r="C15" s="2" t="n">
        <f aca="false">'2002-6e (wo MJ)'!D38</f>
        <v>1368</v>
      </c>
      <c r="D15" s="2" t="n">
        <f aca="false">'2002-6e (wo MJ)'!E38</f>
        <v>1175</v>
      </c>
      <c r="E15" s="2" t="n">
        <f aca="false">'2002-6e (wo MJ)'!F38</f>
        <v>1315</v>
      </c>
      <c r="F15" s="2" t="n">
        <f aca="false">'2002-6e (wo MJ)'!G38</f>
        <v>1243</v>
      </c>
      <c r="G15" s="2" t="n">
        <f aca="false">AVERAGE(B15:F15)</f>
        <v>1282</v>
      </c>
    </row>
    <row r="16" customFormat="false" ht="12.75" hidden="false" customHeight="false" outlineLevel="0" collapsed="false">
      <c r="A16" s="0" t="s">
        <v>14</v>
      </c>
      <c r="B16" s="2" t="n">
        <f aca="false">(B7+B11)*1.0282</f>
        <v>1513.20571683114</v>
      </c>
      <c r="C16" s="2" t="n">
        <f aca="false">(C7+C11)*1.0282</f>
        <v>1453.04079676535</v>
      </c>
      <c r="D16" s="2" t="n">
        <f aca="false">(D7+D11)*1.0282</f>
        <v>1363.51119016393</v>
      </c>
      <c r="E16" s="2" t="n">
        <f aca="false">(E7+E11)*1.0282</f>
        <v>1350.28954072917</v>
      </c>
      <c r="F16" s="2" t="n">
        <f aca="false">(F7+F11)*1.0282</f>
        <v>1238.55108951206</v>
      </c>
      <c r="G16" s="2" t="n">
        <f aca="false">AVERAGE(B16:F16)</f>
        <v>1383.71966680033</v>
      </c>
    </row>
    <row r="17" customFormat="false" ht="12.75" hidden="false" customHeight="false" outlineLevel="0" collapsed="false">
      <c r="A17" s="0" t="s">
        <v>12</v>
      </c>
      <c r="B17" s="2" t="n">
        <f aca="false">B12*1.0282</f>
        <v>462.69</v>
      </c>
      <c r="C17" s="2" t="n">
        <f aca="false">C12*1.0282</f>
        <v>462.69</v>
      </c>
      <c r="D17" s="2" t="n">
        <f aca="false">D12*1.0282</f>
        <v>462.69</v>
      </c>
      <c r="E17" s="2" t="n">
        <f aca="false">E12*1.0282</f>
        <v>462.69</v>
      </c>
      <c r="F17" s="2" t="n">
        <f aca="false">F12*1.0282</f>
        <v>462.69</v>
      </c>
      <c r="G17" s="2" t="n">
        <f aca="false">AVERAGE(B17:F17)</f>
        <v>462.69</v>
      </c>
    </row>
    <row r="18" customFormat="false" ht="12.75" hidden="false" customHeight="false" outlineLevel="0" collapsed="false">
      <c r="B18" s="3" t="n">
        <f aca="false">SUM(B15:B17)</f>
        <v>3284.89571683114</v>
      </c>
      <c r="C18" s="3" t="n">
        <f aca="false">SUM(C15:C17)</f>
        <v>3283.73079676535</v>
      </c>
      <c r="D18" s="3" t="n">
        <f aca="false">SUM(D15:D17)</f>
        <v>3001.20119016393</v>
      </c>
      <c r="E18" s="3" t="n">
        <f aca="false">SUM(E15:E17)</f>
        <v>3127.97954072917</v>
      </c>
      <c r="F18" s="3" t="n">
        <f aca="false">SUM(F15:F17)</f>
        <v>2944.24108951206</v>
      </c>
      <c r="G18" s="3" t="n">
        <f aca="false">SUM(G15:G17)</f>
        <v>3128.40966680033</v>
      </c>
      <c r="H18" s="2" t="n">
        <f aca="false">(1-0.2829)*G18</f>
        <v>2243.38257206252</v>
      </c>
    </row>
    <row r="19" customFormat="false" ht="12.75" hidden="false" customHeight="false" outlineLevel="0" collapsed="false">
      <c r="B19" s="4"/>
      <c r="C19" s="4"/>
      <c r="D19" s="4"/>
      <c r="E19" s="4"/>
      <c r="F19" s="4"/>
      <c r="G19" s="4"/>
      <c r="H19" s="2"/>
      <c r="I19" s="2" t="n">
        <f aca="false">G13-G26</f>
        <v>6393.01264805443</v>
      </c>
      <c r="J19" s="2" t="n">
        <f aca="false">(1-0.2829)*I19</f>
        <v>4584.42936991983</v>
      </c>
    </row>
    <row r="20" customFormat="false" ht="12.75" hidden="false" customHeight="false" outlineLevel="0" collapsed="false">
      <c r="A20" s="0" t="s">
        <v>15</v>
      </c>
      <c r="B20" s="4"/>
      <c r="C20" s="4"/>
      <c r="D20" s="4"/>
      <c r="E20" s="4"/>
      <c r="F20" s="4"/>
      <c r="G20" s="5" t="n">
        <f aca="false">G18/(G13-G9)</f>
        <v>0.426767234737175</v>
      </c>
      <c r="H20" s="2"/>
    </row>
    <row r="21" customFormat="false" ht="12.75" hidden="false" customHeight="false" outlineLevel="0" collapsed="false">
      <c r="A21" s="0" t="s">
        <v>16</v>
      </c>
      <c r="B21" s="4"/>
      <c r="C21" s="4"/>
      <c r="D21" s="4"/>
      <c r="E21" s="4"/>
      <c r="F21" s="4"/>
      <c r="G21" s="5" t="n">
        <f aca="false">G18/G13</f>
        <v>0.375537639786091</v>
      </c>
      <c r="H21" s="2"/>
    </row>
    <row r="22" customFormat="false" ht="12.75" hidden="false" customHeight="false" outlineLevel="0" collapsed="false">
      <c r="H22" s="2"/>
    </row>
    <row r="23" customFormat="false" ht="12.75" hidden="false" customHeight="false" outlineLevel="0" collapsed="false">
      <c r="H23" s="2" t="n">
        <f aca="false">G24+G25</f>
        <v>1190.94</v>
      </c>
    </row>
    <row r="24" customFormat="false" ht="12.75" hidden="false" customHeight="false" outlineLevel="0" collapsed="false">
      <c r="A24" s="0" t="s">
        <v>19</v>
      </c>
      <c r="B24" s="6" t="n">
        <v>965</v>
      </c>
      <c r="C24" s="6" t="n">
        <v>995</v>
      </c>
      <c r="D24" s="6" t="n">
        <v>925</v>
      </c>
      <c r="E24" s="6" t="n">
        <v>1019.3</v>
      </c>
      <c r="F24" s="6" t="n">
        <v>775.4</v>
      </c>
      <c r="G24" s="2" t="n">
        <f aca="false">AVERAGE(B24:F24)</f>
        <v>935.94</v>
      </c>
      <c r="H24" s="2"/>
    </row>
    <row r="25" customFormat="false" ht="12.75" hidden="false" customHeight="false" outlineLevel="0" collapsed="false">
      <c r="A25" s="0" t="s">
        <v>20</v>
      </c>
      <c r="B25" s="6" t="n">
        <f aca="false">255*(B24/$G$24)</f>
        <v>262.9174947112</v>
      </c>
      <c r="C25" s="6" t="n">
        <f aca="false">255*(C24/$G$24)</f>
        <v>271.09109558305</v>
      </c>
      <c r="D25" s="6" t="n">
        <f aca="false">255*(D24/$G$24)</f>
        <v>252.019360215398</v>
      </c>
      <c r="E25" s="6" t="n">
        <f aca="false">255*(E24/$G$24)</f>
        <v>277.711712289249</v>
      </c>
      <c r="F25" s="6" t="n">
        <f aca="false">255*(F24/$G$24)</f>
        <v>211.260337201103</v>
      </c>
      <c r="G25" s="2" t="n">
        <f aca="false">AVERAGE(B25:F25)</f>
        <v>255</v>
      </c>
      <c r="H25" s="2" t="n">
        <f aca="false">(1-0.2829)*G25</f>
        <v>182.8605</v>
      </c>
    </row>
    <row r="26" customFormat="false" ht="12.75" hidden="false" customHeight="false" outlineLevel="0" collapsed="false">
      <c r="A26" s="0" t="s">
        <v>21</v>
      </c>
      <c r="B26" s="2" t="n">
        <f aca="false">B18-B24-B25</f>
        <v>2056.97822211994</v>
      </c>
      <c r="C26" s="2" t="n">
        <f aca="false">C18-C24-C25</f>
        <v>2017.6397011823</v>
      </c>
      <c r="D26" s="2" t="n">
        <f aca="false">D18-D24-D25</f>
        <v>1824.18182994854</v>
      </c>
      <c r="E26" s="2" t="n">
        <f aca="false">E18-E24-E25</f>
        <v>1830.96782843992</v>
      </c>
      <c r="F26" s="2" t="n">
        <f aca="false">F18-F24-F25</f>
        <v>1957.58075231096</v>
      </c>
      <c r="G26" s="2" t="n">
        <f aca="false">AVERAGE(B26:F26)</f>
        <v>1937.46966680033</v>
      </c>
      <c r="H26" s="2" t="n">
        <f aca="false">H18-H25</f>
        <v>2060.52207206252</v>
      </c>
    </row>
    <row r="27" customFormat="false" ht="12.75" hidden="false" customHeight="false" outlineLevel="0" collapsed="false">
      <c r="B27" s="7" t="n">
        <f aca="false">1-(B26/B13)</f>
        <v>0.749679260270275</v>
      </c>
      <c r="C27" s="7" t="n">
        <f aca="false">1-(C26/C13)</f>
        <v>0.756078869413215</v>
      </c>
      <c r="D27" s="7" t="n">
        <f aca="false">1-(D26/D13)</f>
        <v>0.78092418392852</v>
      </c>
      <c r="E27" s="7" t="n">
        <f aca="false">1-(E26/E13)</f>
        <v>0.781714652823779</v>
      </c>
      <c r="F27" s="7" t="n">
        <f aca="false">1-(F26/F13)</f>
        <v>0.768297495395912</v>
      </c>
      <c r="G27" s="7" t="n">
        <f aca="false">1-(G26/G13)</f>
        <v>0.767424070591271</v>
      </c>
      <c r="H27" s="7"/>
      <c r="I27" s="10"/>
    </row>
    <row r="28" customFormat="false" ht="12.75" hidden="false" customHeight="false" outlineLevel="0" collapsed="false">
      <c r="A28" s="0" t="s">
        <v>15</v>
      </c>
      <c r="G28" s="5" t="n">
        <f aca="false">G26/(G13-G9)</f>
        <v>0.264303163636882</v>
      </c>
    </row>
    <row r="29" customFormat="false" ht="12.75" hidden="false" customHeight="false" outlineLevel="0" collapsed="false">
      <c r="A29" s="0" t="s">
        <v>16</v>
      </c>
      <c r="G29" s="7" t="n">
        <f aca="false">G26/G13</f>
        <v>0.23257592940873</v>
      </c>
      <c r="H29" s="7" t="n">
        <f aca="false">H26/H13</f>
        <v>0.325492114120185</v>
      </c>
    </row>
    <row r="32" customFormat="false" ht="12.75" hidden="false" customHeight="false" outlineLevel="0" collapsed="false">
      <c r="A32" s="0" t="s">
        <v>22</v>
      </c>
      <c r="B32" s="8" t="n">
        <v>322.218</v>
      </c>
      <c r="C32" s="8" t="n">
        <v>336.766</v>
      </c>
      <c r="D32" s="8" t="n">
        <v>289.159</v>
      </c>
      <c r="E32" s="8" t="n">
        <v>323.744</v>
      </c>
      <c r="F32" s="8" t="n">
        <v>306.07</v>
      </c>
      <c r="G32" s="8" t="n">
        <f aca="false">AVERAGE(B32:F32)</f>
        <v>315.5914</v>
      </c>
    </row>
    <row r="33" customFormat="false" ht="12.75" hidden="false" customHeight="false" outlineLevel="0" collapsed="false">
      <c r="A33" s="0" t="s">
        <v>23</v>
      </c>
      <c r="B33" s="9" t="n">
        <f aca="false">B32/(B15*0.00876)</f>
        <v>28.0999822095712</v>
      </c>
      <c r="C33" s="9" t="n">
        <f aca="false">C32/(C15*0.00876)</f>
        <v>28.1020521242223</v>
      </c>
      <c r="D33" s="9" t="n">
        <f aca="false">D32/(D15*0.00876)</f>
        <v>28.0927815019916</v>
      </c>
      <c r="E33" s="9" t="n">
        <f aca="false">E32/(E15*0.00876)</f>
        <v>28.104241540358</v>
      </c>
      <c r="F33" s="9" t="n">
        <f aca="false">F32/(F15*0.00876)</f>
        <v>28.109008621798</v>
      </c>
    </row>
    <row r="34" customFormat="false" ht="12.75" hidden="false" customHeight="false" outlineLevel="0" collapsed="false">
      <c r="A34" s="0" t="s">
        <v>24</v>
      </c>
      <c r="B34" s="8" t="n">
        <v>242.9</v>
      </c>
      <c r="C34" s="8" t="n">
        <v>242.9</v>
      </c>
      <c r="D34" s="8" t="n">
        <v>242.9</v>
      </c>
      <c r="E34" s="8" t="n">
        <v>242.9</v>
      </c>
      <c r="F34" s="8" t="n">
        <v>242.9</v>
      </c>
      <c r="G34" s="8" t="n">
        <f aca="false">AVERAGE(B34:F34)</f>
        <v>242.9</v>
      </c>
    </row>
    <row r="35" customFormat="false" ht="12.75" hidden="false" customHeight="false" outlineLevel="0" collapsed="false">
      <c r="A35" s="0" t="s">
        <v>23</v>
      </c>
      <c r="B35" s="9" t="n">
        <f aca="false">B34/(B25*0.00876)</f>
        <v>105.463923322186</v>
      </c>
      <c r="C35" s="9" t="n">
        <f aca="false">C34/(C25*0.00876)</f>
        <v>102.284106538602</v>
      </c>
      <c r="D35" s="9" t="n">
        <f aca="false">D34/(D25*0.00876)</f>
        <v>110.024525411794</v>
      </c>
      <c r="E35" s="9" t="n">
        <f aca="false">E34/(E25*0.00876)</f>
        <v>99.8456646776309</v>
      </c>
      <c r="F35" s="9" t="n">
        <f aca="false">F34/(F25*0.00876)</f>
        <v>131.251851955003</v>
      </c>
      <c r="G35" s="9"/>
    </row>
    <row r="36" customFormat="false" ht="12.75" hidden="false" customHeight="false" outlineLevel="0" collapsed="false">
      <c r="A36" s="0" t="s">
        <v>25</v>
      </c>
      <c r="B36" s="9" t="n">
        <v>90</v>
      </c>
      <c r="C36" s="9" t="n">
        <v>80</v>
      </c>
      <c r="D36" s="9" t="n">
        <v>70</v>
      </c>
      <c r="E36" s="9" t="n">
        <v>60</v>
      </c>
      <c r="F36" s="9" t="n">
        <v>50</v>
      </c>
    </row>
    <row r="37" customFormat="false" ht="12.75" hidden="false" customHeight="false" outlineLevel="0" collapsed="false">
      <c r="A37" s="0" t="s">
        <v>26</v>
      </c>
      <c r="B37" s="2" t="n">
        <f aca="false">(B32-B34)/(B36*0.00876)</f>
        <v>100.60629122273</v>
      </c>
      <c r="C37" s="2" t="n">
        <f aca="false">(C32-C34)/(C36*0.00876)</f>
        <v>133.941210045662</v>
      </c>
      <c r="D37" s="2" t="n">
        <f aca="false">(D32-D34)/(D36*0.00876)</f>
        <v>75.4386823222439</v>
      </c>
      <c r="E37" s="2" t="n">
        <f aca="false">(E32-E34)/(E36*0.00876)</f>
        <v>153.812785388128</v>
      </c>
      <c r="F37" s="2" t="n">
        <f aca="false">(F32-F34)/(F36*0.00876)</f>
        <v>144.223744292237</v>
      </c>
      <c r="G37" s="2" t="n">
        <f aca="false">AVERAGE(B37:F37)</f>
        <v>121.6045426542</v>
      </c>
    </row>
    <row r="38" customFormat="false" ht="12.75" hidden="false" customHeight="false" outlineLevel="0" collapsed="false">
      <c r="B38" s="9"/>
      <c r="C38" s="9"/>
      <c r="D38" s="9"/>
      <c r="E38" s="9"/>
      <c r="F38" s="9"/>
    </row>
    <row r="39" customFormat="false" ht="12.75" hidden="false" customHeight="false" outlineLevel="0" collapsed="false">
      <c r="A39" s="0" t="s">
        <v>27</v>
      </c>
      <c r="B39" s="2" t="n">
        <f aca="false">B18-B37-B25</f>
        <v>2921.37193089721</v>
      </c>
      <c r="C39" s="2" t="n">
        <f aca="false">C18-C37-C25</f>
        <v>2878.69849113664</v>
      </c>
      <c r="D39" s="2" t="n">
        <f aca="false">D18-D37-D25</f>
        <v>2673.74314762629</v>
      </c>
      <c r="E39" s="2" t="n">
        <f aca="false">E18-E37-E25</f>
        <v>2696.45504305179</v>
      </c>
      <c r="F39" s="2" t="n">
        <f aca="false">F18-F37-F25</f>
        <v>2588.75700801872</v>
      </c>
      <c r="G39" s="2" t="n">
        <f aca="false">AVERAGE(B39:F39)</f>
        <v>2751.80512414613</v>
      </c>
    </row>
    <row r="41" customFormat="false" ht="12.75" hidden="false" customHeight="false" outlineLevel="0" collapsed="false">
      <c r="A41" s="0" t="s">
        <v>15</v>
      </c>
      <c r="G41" s="5" t="n">
        <f aca="false">G39/(G13-G9)</f>
        <v>0.375392096447702</v>
      </c>
    </row>
    <row r="42" customFormat="false" ht="12.75" hidden="false" customHeight="false" outlineLevel="0" collapsed="false">
      <c r="A42" s="0" t="s">
        <v>16</v>
      </c>
      <c r="G42" s="7" t="n">
        <f aca="false">G39/G13</f>
        <v>0.33032962800235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8.99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248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119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7" customFormat="false" ht="12.75" hidden="false" customHeight="false" outlineLevel="0" collapsed="false">
      <c r="B7" s="12" t="s">
        <v>249</v>
      </c>
    </row>
    <row r="8" customFormat="false" ht="12.75" hidden="false" customHeight="false" outlineLevel="0" collapsed="false">
      <c r="A8" s="0" t="n">
        <v>1</v>
      </c>
      <c r="B8" s="0" t="s">
        <v>250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</row>
    <row r="9" customFormat="false" ht="12.75" hidden="false" customHeight="false" outlineLevel="0" collapsed="false">
      <c r="A9" s="0" t="n">
        <v>2</v>
      </c>
      <c r="B9" s="0" t="s">
        <v>251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3</v>
      </c>
      <c r="B10" s="0" t="s">
        <v>252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4</v>
      </c>
      <c r="B11" s="0" t="s">
        <v>252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5</v>
      </c>
      <c r="B12" s="0" t="s">
        <v>253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6</v>
      </c>
      <c r="B13" s="0" t="s">
        <v>254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7</v>
      </c>
      <c r="B14" s="0" t="s">
        <v>255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8</v>
      </c>
      <c r="B15" s="0" t="s">
        <v>256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9</v>
      </c>
      <c r="B16" s="0" t="s">
        <v>257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7" customFormat="false" ht="12.75" hidden="false" customHeight="false" outlineLevel="0" collapsed="false">
      <c r="A17" s="0" t="n">
        <v>10</v>
      </c>
      <c r="B17" s="0" t="s">
        <v>258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</row>
    <row r="18" customFormat="false" ht="12.75" hidden="false" customHeight="false" outlineLevel="0" collapsed="false">
      <c r="A18" s="0" t="n">
        <v>11</v>
      </c>
      <c r="B18" s="0" t="s">
        <v>259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</row>
    <row r="19" customFormat="false" ht="12.75" hidden="false" customHeight="false" outlineLevel="0" collapsed="false">
      <c r="A19" s="0" t="n">
        <v>12</v>
      </c>
      <c r="B19" s="0" t="s">
        <v>260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</row>
    <row r="20" customFormat="false" ht="12.75" hidden="false" customHeight="false" outlineLevel="0" collapsed="false">
      <c r="A20" s="0" t="n">
        <v>13</v>
      </c>
      <c r="B20" s="0" t="s">
        <v>261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</row>
    <row r="21" customFormat="false" ht="12.75" hidden="false" customHeight="false" outlineLevel="0" collapsed="false">
      <c r="A21" s="0" t="n">
        <v>14</v>
      </c>
      <c r="B21" s="0" t="s">
        <v>262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15</v>
      </c>
      <c r="B22" s="0" t="s">
        <v>263</v>
      </c>
      <c r="C22" s="0" t="n">
        <v>6</v>
      </c>
      <c r="D22" s="0" t="n">
        <v>6</v>
      </c>
      <c r="E22" s="0" t="n">
        <v>6</v>
      </c>
      <c r="F22" s="0" t="n">
        <v>6</v>
      </c>
      <c r="G22" s="0" t="n">
        <v>6</v>
      </c>
      <c r="H22" s="0" t="n">
        <v>6</v>
      </c>
      <c r="I22" s="0" t="n">
        <v>6</v>
      </c>
      <c r="J22" s="0" t="n">
        <v>6</v>
      </c>
      <c r="K22" s="0" t="n">
        <v>6</v>
      </c>
      <c r="L22" s="0" t="n">
        <v>6</v>
      </c>
      <c r="M22" s="0" t="n">
        <v>6</v>
      </c>
      <c r="N22" s="0" t="n">
        <v>6</v>
      </c>
      <c r="O22" s="0" t="n">
        <v>6</v>
      </c>
      <c r="P22" s="0" t="n">
        <v>6</v>
      </c>
      <c r="Q22" s="0" t="n">
        <v>6</v>
      </c>
    </row>
    <row r="23" customFormat="false" ht="12.75" hidden="false" customHeight="false" outlineLevel="0" collapsed="false">
      <c r="A23" s="0" t="n">
        <v>16</v>
      </c>
      <c r="B23" s="0" t="s">
        <v>264</v>
      </c>
      <c r="C23" s="0" t="n">
        <v>50</v>
      </c>
      <c r="D23" s="0" t="n">
        <v>50</v>
      </c>
      <c r="E23" s="0" t="n">
        <v>50</v>
      </c>
      <c r="F23" s="0" t="n">
        <v>50</v>
      </c>
      <c r="G23" s="0" t="n">
        <v>50</v>
      </c>
      <c r="H23" s="0" t="n">
        <v>50</v>
      </c>
      <c r="I23" s="0" t="n">
        <v>50</v>
      </c>
      <c r="J23" s="0" t="n">
        <v>50</v>
      </c>
      <c r="K23" s="0" t="n">
        <v>50</v>
      </c>
      <c r="L23" s="0" t="n">
        <v>50</v>
      </c>
      <c r="M23" s="0" t="n">
        <v>50</v>
      </c>
      <c r="N23" s="0" t="n">
        <v>50</v>
      </c>
      <c r="O23" s="0" t="n">
        <v>50</v>
      </c>
      <c r="P23" s="0" t="n">
        <v>50</v>
      </c>
      <c r="Q23" s="0" t="n">
        <v>50</v>
      </c>
    </row>
    <row r="24" customFormat="false" ht="12.75" hidden="false" customHeight="false" outlineLevel="0" collapsed="false">
      <c r="A24" s="0" t="n">
        <v>17</v>
      </c>
      <c r="B24" s="0" t="s">
        <v>265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</row>
    <row r="25" customFormat="false" ht="12.75" hidden="false" customHeight="false" outlineLevel="0" collapsed="false">
      <c r="A25" s="0" t="n">
        <v>18</v>
      </c>
      <c r="B25" s="0" t="s">
        <v>266</v>
      </c>
      <c r="C25" s="0" t="n">
        <v>25</v>
      </c>
      <c r="D25" s="0" t="n">
        <v>25</v>
      </c>
      <c r="E25" s="0" t="n">
        <v>25</v>
      </c>
      <c r="F25" s="0" t="n">
        <v>25</v>
      </c>
      <c r="G25" s="0" t="n">
        <v>25</v>
      </c>
      <c r="H25" s="0" t="n">
        <v>25</v>
      </c>
      <c r="I25" s="0" t="n">
        <v>25</v>
      </c>
      <c r="J25" s="0" t="n">
        <v>25</v>
      </c>
      <c r="K25" s="0" t="n">
        <v>25</v>
      </c>
      <c r="L25" s="0" t="n">
        <v>25</v>
      </c>
      <c r="M25" s="0" t="n">
        <v>25</v>
      </c>
      <c r="N25" s="0" t="n">
        <v>25</v>
      </c>
      <c r="O25" s="0" t="n">
        <v>25</v>
      </c>
      <c r="P25" s="0" t="n">
        <v>25</v>
      </c>
      <c r="Q25" s="0" t="n">
        <v>25</v>
      </c>
    </row>
    <row r="26" customFormat="false" ht="12.75" hidden="false" customHeight="false" outlineLevel="0" collapsed="false">
      <c r="A26" s="0" t="n">
        <v>19</v>
      </c>
      <c r="B26" s="0" t="s">
        <v>267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</row>
    <row r="27" customFormat="false" ht="12.75" hidden="false" customHeight="false" outlineLevel="0" collapsed="false">
      <c r="A27" s="0" t="n">
        <v>20</v>
      </c>
      <c r="B27" s="0" t="s">
        <v>268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</row>
    <row r="28" customFormat="false" ht="12.75" hidden="false" customHeight="false" outlineLevel="0" collapsed="false">
      <c r="A28" s="0" t="n">
        <v>21</v>
      </c>
      <c r="B28" s="0" t="s">
        <v>269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22</v>
      </c>
      <c r="B29" s="0" t="s">
        <v>270</v>
      </c>
      <c r="C29" s="0" t="n">
        <v>75</v>
      </c>
      <c r="D29" s="0" t="n">
        <v>75</v>
      </c>
      <c r="E29" s="0" t="n">
        <v>75</v>
      </c>
      <c r="F29" s="0" t="n">
        <v>45</v>
      </c>
      <c r="G29" s="0" t="n">
        <v>45</v>
      </c>
      <c r="H29" s="0" t="n">
        <v>45</v>
      </c>
      <c r="I29" s="0" t="n">
        <v>45</v>
      </c>
      <c r="J29" s="0" t="n">
        <v>45</v>
      </c>
      <c r="K29" s="0" t="n">
        <v>45</v>
      </c>
      <c r="L29" s="0" t="n">
        <v>75</v>
      </c>
      <c r="M29" s="0" t="n">
        <v>75</v>
      </c>
      <c r="N29" s="0" t="n">
        <v>75</v>
      </c>
      <c r="O29" s="0" t="n">
        <v>75</v>
      </c>
      <c r="P29" s="0" t="n">
        <v>75</v>
      </c>
      <c r="Q29" s="0" t="n">
        <v>60</v>
      </c>
    </row>
    <row r="30" customFormat="false" ht="12.75" hidden="false" customHeight="false" outlineLevel="0" collapsed="false">
      <c r="A30" s="0" t="n">
        <v>23</v>
      </c>
      <c r="B30" s="0" t="s">
        <v>271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</row>
    <row r="31" customFormat="false" ht="12.75" hidden="false" customHeight="false" outlineLevel="0" collapsed="false">
      <c r="A31" s="0" t="n">
        <v>24</v>
      </c>
      <c r="B31" s="0" t="s">
        <v>272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</row>
    <row r="32" customFormat="false" ht="12.75" hidden="false" customHeight="false" outlineLevel="0" collapsed="false">
      <c r="A32" s="0" t="n">
        <v>25</v>
      </c>
      <c r="B32" s="0" t="s">
        <v>273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</row>
    <row r="33" customFormat="false" ht="12.75" hidden="false" customHeight="false" outlineLevel="0" collapsed="false">
      <c r="A33" s="0" t="n">
        <v>26</v>
      </c>
      <c r="B33" s="0" t="s">
        <v>274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</row>
    <row r="34" customFormat="false" ht="12.75" hidden="false" customHeight="false" outlineLevel="0" collapsed="false">
      <c r="A34" s="0" t="n">
        <v>27</v>
      </c>
      <c r="B34" s="0" t="s">
        <v>275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28</v>
      </c>
      <c r="B35" s="0" t="s">
        <v>276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29</v>
      </c>
      <c r="B36" s="0" t="s">
        <v>277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</row>
    <row r="37" customFormat="false" ht="12.75" hidden="false" customHeight="false" outlineLevel="0" collapsed="false">
      <c r="A37" s="0" t="n">
        <v>30</v>
      </c>
      <c r="B37" s="0" t="s">
        <v>278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</row>
    <row r="38" customFormat="false" ht="12.75" hidden="false" customHeight="false" outlineLevel="0" collapsed="false">
      <c r="A38" s="0" t="n">
        <v>31</v>
      </c>
      <c r="B38" s="0" t="s">
        <v>279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</row>
    <row r="39" customFormat="false" ht="12.75" hidden="false" customHeight="false" outlineLevel="0" collapsed="false">
      <c r="A39" s="0" t="n">
        <v>32</v>
      </c>
      <c r="B39" s="0" t="s">
        <v>280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</row>
    <row r="40" customFormat="false" ht="12.75" hidden="false" customHeight="false" outlineLevel="0" collapsed="false">
      <c r="A40" s="0" t="n">
        <v>33</v>
      </c>
      <c r="B40" s="0" t="s">
        <v>281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</row>
    <row r="41" customFormat="false" ht="12.75" hidden="false" customHeight="false" outlineLevel="0" collapsed="false">
      <c r="A41" s="0" t="n">
        <v>34</v>
      </c>
      <c r="B41" s="0" t="s">
        <v>282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35</v>
      </c>
      <c r="B42" s="0" t="s">
        <v>283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36</v>
      </c>
      <c r="B43" s="0" t="s">
        <v>284</v>
      </c>
      <c r="C43" s="0" t="n">
        <v>75</v>
      </c>
      <c r="D43" s="0" t="n">
        <v>75</v>
      </c>
      <c r="E43" s="0" t="n">
        <v>75</v>
      </c>
      <c r="F43" s="0" t="n">
        <v>75</v>
      </c>
      <c r="G43" s="0" t="n">
        <v>75</v>
      </c>
      <c r="H43" s="0" t="n">
        <v>75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31</v>
      </c>
    </row>
    <row r="44" customFormat="false" ht="12.75" hidden="false" customHeight="false" outlineLevel="0" collapsed="false">
      <c r="A44" s="0" t="n">
        <v>37</v>
      </c>
      <c r="B44" s="0" t="s">
        <v>285</v>
      </c>
      <c r="C44" s="0" t="n">
        <v>868</v>
      </c>
      <c r="D44" s="0" t="n">
        <v>868</v>
      </c>
      <c r="E44" s="0" t="n">
        <v>726</v>
      </c>
      <c r="F44" s="0" t="n">
        <v>738</v>
      </c>
      <c r="G44" s="0" t="n">
        <v>814</v>
      </c>
      <c r="H44" s="0" t="n">
        <v>908</v>
      </c>
      <c r="I44" s="0" t="n">
        <v>930</v>
      </c>
      <c r="J44" s="0" t="n">
        <v>910</v>
      </c>
      <c r="K44" s="0" t="n">
        <v>827</v>
      </c>
      <c r="L44" s="0" t="n">
        <v>784</v>
      </c>
      <c r="M44" s="0" t="n">
        <v>784</v>
      </c>
      <c r="N44" s="0" t="n">
        <v>855</v>
      </c>
      <c r="O44" s="0" t="n">
        <v>900</v>
      </c>
      <c r="P44" s="0" t="n">
        <v>921</v>
      </c>
      <c r="Q44" s="0" t="n">
        <v>848</v>
      </c>
    </row>
    <row r="45" customFormat="false" ht="12.75" hidden="false" customHeight="false" outlineLevel="0" collapsed="false">
      <c r="A45" s="0" t="n">
        <v>38</v>
      </c>
      <c r="B45" s="0" t="s">
        <v>286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</row>
    <row r="46" customFormat="false" ht="12.75" hidden="false" customHeight="false" outlineLevel="0" collapsed="false">
      <c r="A46" s="0" t="n">
        <v>39</v>
      </c>
      <c r="B46" s="0" t="s">
        <v>287</v>
      </c>
      <c r="C46" s="0" t="n">
        <v>275</v>
      </c>
      <c r="D46" s="0" t="n">
        <v>275</v>
      </c>
      <c r="E46" s="0" t="n">
        <v>275</v>
      </c>
      <c r="F46" s="0" t="n">
        <v>275</v>
      </c>
      <c r="G46" s="0" t="n">
        <v>275</v>
      </c>
      <c r="H46" s="0" t="n">
        <v>275</v>
      </c>
      <c r="I46" s="0" t="n">
        <v>275</v>
      </c>
      <c r="J46" s="0" t="n">
        <v>275</v>
      </c>
      <c r="K46" s="0" t="n">
        <v>275</v>
      </c>
      <c r="L46" s="0" t="n">
        <v>275</v>
      </c>
      <c r="M46" s="0" t="n">
        <v>275</v>
      </c>
      <c r="N46" s="0" t="n">
        <v>275</v>
      </c>
      <c r="O46" s="0" t="n">
        <v>275</v>
      </c>
      <c r="P46" s="0" t="n">
        <v>275</v>
      </c>
      <c r="Q46" s="0" t="n">
        <v>275</v>
      </c>
    </row>
    <row r="47" customFormat="false" ht="12.75" hidden="false" customHeight="false" outlineLevel="0" collapsed="false">
      <c r="A47" s="0" t="n">
        <v>40</v>
      </c>
      <c r="B47" s="0" t="s">
        <v>288</v>
      </c>
      <c r="C47" s="0" t="n">
        <v>13</v>
      </c>
      <c r="D47" s="0" t="n">
        <v>13</v>
      </c>
      <c r="E47" s="0" t="n">
        <v>42</v>
      </c>
      <c r="F47" s="0" t="n">
        <v>108</v>
      </c>
      <c r="G47" s="0" t="n">
        <v>161</v>
      </c>
      <c r="H47" s="0" t="n">
        <v>215</v>
      </c>
      <c r="I47" s="0" t="n">
        <v>189</v>
      </c>
      <c r="J47" s="0" t="n">
        <v>145</v>
      </c>
      <c r="K47" s="0" t="n">
        <v>117</v>
      </c>
      <c r="L47" s="0" t="n">
        <v>90</v>
      </c>
      <c r="M47" s="0" t="n">
        <v>90</v>
      </c>
      <c r="N47" s="0" t="n">
        <v>0</v>
      </c>
      <c r="O47" s="0" t="n">
        <v>18</v>
      </c>
      <c r="P47" s="0" t="n">
        <v>34</v>
      </c>
      <c r="Q47" s="0" t="n">
        <v>94</v>
      </c>
    </row>
    <row r="48" customFormat="false" ht="12.75" hidden="false" customHeight="false" outlineLevel="0" collapsed="false">
      <c r="A48" s="0" t="n">
        <v>41</v>
      </c>
      <c r="B48" s="0" t="s">
        <v>289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1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</row>
    <row r="49" customFormat="false" ht="12.75" hidden="false" customHeight="false" outlineLevel="0" collapsed="false">
      <c r="A49" s="0" t="n">
        <v>42</v>
      </c>
      <c r="B49" s="0" t="s">
        <v>290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43</v>
      </c>
      <c r="B50" s="0" t="s">
        <v>291</v>
      </c>
      <c r="C50" s="0" t="n">
        <v>0</v>
      </c>
      <c r="D50" s="0" t="n">
        <v>0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</row>
    <row r="51" customFormat="false" ht="12.75" hidden="false" customHeight="false" outlineLevel="0" collapsed="false">
      <c r="A51" s="0" t="n">
        <v>44</v>
      </c>
      <c r="B51" s="0" t="s">
        <v>292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</row>
    <row r="52" customFormat="false" ht="12.75" hidden="false" customHeight="false" outlineLevel="0" collapsed="false">
      <c r="A52" s="0" t="n">
        <v>45</v>
      </c>
      <c r="B52" s="0" t="s">
        <v>293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</row>
    <row r="53" customFormat="false" ht="12.75" hidden="false" customHeight="false" outlineLevel="0" collapsed="false">
      <c r="A53" s="0" t="n">
        <v>46</v>
      </c>
      <c r="B53" s="0" t="s">
        <v>294</v>
      </c>
      <c r="C53" s="0" t="n">
        <v>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</row>
    <row r="54" customFormat="false" ht="12.75" hidden="false" customHeight="false" outlineLevel="0" collapsed="false">
      <c r="A54" s="0" t="n">
        <v>47</v>
      </c>
      <c r="B54" s="0" t="s">
        <v>295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48</v>
      </c>
      <c r="B55" s="0" t="s">
        <v>296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49</v>
      </c>
      <c r="B56" s="0" t="s">
        <v>297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50</v>
      </c>
      <c r="B57" s="0" t="s">
        <v>298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101</v>
      </c>
      <c r="H57" s="0" t="n">
        <v>101</v>
      </c>
      <c r="I57" s="0" t="n">
        <v>101</v>
      </c>
      <c r="J57" s="0" t="n">
        <v>101</v>
      </c>
      <c r="K57" s="0" t="n">
        <v>51</v>
      </c>
      <c r="L57" s="0" t="n">
        <v>51</v>
      </c>
      <c r="M57" s="0" t="n">
        <v>51</v>
      </c>
      <c r="N57" s="0" t="n">
        <v>0</v>
      </c>
      <c r="O57" s="0" t="n">
        <v>0</v>
      </c>
      <c r="P57" s="0" t="n">
        <v>0</v>
      </c>
      <c r="Q57" s="0" t="n">
        <v>42</v>
      </c>
    </row>
    <row r="58" customFormat="false" ht="12.75" hidden="false" customHeight="false" outlineLevel="0" collapsed="false">
      <c r="A58" s="0" t="n">
        <v>51</v>
      </c>
      <c r="B58" s="0" t="s">
        <v>299</v>
      </c>
      <c r="C58" s="0" t="n">
        <v>0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</row>
    <row r="59" customFormat="false" ht="12.75" hidden="false" customHeight="false" outlineLevel="0" collapsed="false">
      <c r="A59" s="0" t="n">
        <v>52</v>
      </c>
      <c r="B59" s="0" t="s">
        <v>300</v>
      </c>
      <c r="C59" s="0" t="n">
        <v>0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</row>
    <row r="60" customFormat="false" ht="12.75" hidden="false" customHeight="false" outlineLevel="0" collapsed="false">
      <c r="A60" s="0" t="n">
        <v>53</v>
      </c>
      <c r="B60" s="0" t="s">
        <v>301</v>
      </c>
      <c r="C60" s="0" t="n">
        <v>0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</row>
    <row r="61" customFormat="false" ht="12.75" hidden="false" customHeight="false" outlineLevel="0" collapsed="false">
      <c r="A61" s="0" t="n">
        <v>54</v>
      </c>
      <c r="B61" s="0" t="s">
        <v>302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</row>
    <row r="62" customFormat="false" ht="12.75" hidden="false" customHeight="false" outlineLevel="0" collapsed="false">
      <c r="A62" s="0" t="n">
        <v>55</v>
      </c>
      <c r="B62" s="0" t="s">
        <v>303</v>
      </c>
      <c r="C62" s="0" t="n">
        <v>0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</row>
    <row r="63" customFormat="false" ht="12.75" hidden="false" customHeight="false" outlineLevel="0" collapsed="false">
      <c r="A63" s="0" t="n">
        <v>56</v>
      </c>
      <c r="B63" s="0" t="s">
        <v>304</v>
      </c>
      <c r="C63" s="0" t="n">
        <v>0</v>
      </c>
      <c r="D63" s="0" t="n">
        <v>0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</row>
    <row r="64" customFormat="false" ht="12.75" hidden="false" customHeight="false" outlineLevel="0" collapsed="false">
      <c r="A64" s="0" t="n">
        <v>57</v>
      </c>
      <c r="B64" s="0" t="s">
        <v>305</v>
      </c>
      <c r="C64" s="0" t="n">
        <v>21</v>
      </c>
      <c r="D64" s="0" t="n">
        <v>21</v>
      </c>
      <c r="E64" s="0" t="n">
        <v>21</v>
      </c>
      <c r="F64" s="0" t="n">
        <v>21</v>
      </c>
      <c r="G64" s="0" t="n">
        <v>21</v>
      </c>
      <c r="H64" s="0" t="n">
        <v>21</v>
      </c>
      <c r="I64" s="0" t="n">
        <v>21</v>
      </c>
      <c r="J64" s="0" t="n">
        <v>21</v>
      </c>
      <c r="K64" s="0" t="n">
        <v>21</v>
      </c>
      <c r="L64" s="0" t="n">
        <v>21</v>
      </c>
      <c r="M64" s="0" t="n">
        <v>21</v>
      </c>
      <c r="N64" s="0" t="n">
        <v>21</v>
      </c>
      <c r="O64" s="0" t="n">
        <v>21</v>
      </c>
      <c r="P64" s="0" t="n">
        <v>21</v>
      </c>
      <c r="Q64" s="0" t="n">
        <v>21</v>
      </c>
    </row>
    <row r="65" customFormat="false" ht="12.75" hidden="false" customHeight="false" outlineLevel="0" collapsed="false">
      <c r="A65" s="0" t="n">
        <v>58</v>
      </c>
      <c r="B65" s="0" t="s">
        <v>306</v>
      </c>
      <c r="C65" s="0" t="n">
        <v>10</v>
      </c>
      <c r="D65" s="0" t="n">
        <v>10</v>
      </c>
      <c r="E65" s="0" t="n">
        <v>10</v>
      </c>
      <c r="F65" s="0" t="n">
        <v>10</v>
      </c>
      <c r="G65" s="0" t="n">
        <v>10</v>
      </c>
      <c r="H65" s="0" t="n">
        <v>10</v>
      </c>
      <c r="I65" s="0" t="n">
        <v>10</v>
      </c>
      <c r="J65" s="0" t="n">
        <v>10</v>
      </c>
      <c r="K65" s="0" t="n">
        <v>10</v>
      </c>
      <c r="L65" s="0" t="n">
        <v>10</v>
      </c>
      <c r="M65" s="0" t="n">
        <v>10</v>
      </c>
      <c r="N65" s="0" t="n">
        <v>10</v>
      </c>
      <c r="O65" s="0" t="n">
        <v>10</v>
      </c>
      <c r="P65" s="0" t="n">
        <v>10</v>
      </c>
      <c r="Q65" s="0" t="n">
        <v>10</v>
      </c>
    </row>
    <row r="66" customFormat="false" ht="12.75" hidden="false" customHeight="false" outlineLevel="0" collapsed="false">
      <c r="A66" s="0" t="n">
        <v>59</v>
      </c>
      <c r="B66" s="0" t="s">
        <v>307</v>
      </c>
      <c r="C66" s="0" t="n">
        <v>0</v>
      </c>
      <c r="D66" s="0" t="n">
        <v>0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</row>
    <row r="67" customFormat="false" ht="12.75" hidden="false" customHeight="false" outlineLevel="0" collapsed="false">
      <c r="A67" s="0" t="n">
        <v>60</v>
      </c>
      <c r="B67" s="0" t="s">
        <v>308</v>
      </c>
      <c r="C67" s="0" t="n">
        <v>0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</row>
    <row r="68" customFormat="false" ht="12.75" hidden="false" customHeight="false" outlineLevel="0" collapsed="false">
      <c r="A68" s="0" t="n">
        <v>61</v>
      </c>
      <c r="B68" s="0" t="s">
        <v>309</v>
      </c>
      <c r="C68" s="0" t="n">
        <v>0</v>
      </c>
      <c r="D68" s="0" t="n">
        <v>0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</row>
    <row r="69" customFormat="false" ht="12.75" hidden="false" customHeight="false" outlineLevel="0" collapsed="false">
      <c r="A69" s="0" t="n">
        <v>62</v>
      </c>
      <c r="B69" s="0" t="s">
        <v>310</v>
      </c>
      <c r="C69" s="0" t="n">
        <v>0</v>
      </c>
      <c r="D69" s="0" t="n">
        <v>0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</row>
    <row r="70" customFormat="false" ht="12.75" hidden="false" customHeight="false" outlineLevel="0" collapsed="false">
      <c r="A70" s="0" t="n">
        <v>63</v>
      </c>
      <c r="B70" s="0" t="s">
        <v>311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</row>
    <row r="71" customFormat="false" ht="12.75" hidden="false" customHeight="false" outlineLevel="0" collapsed="false">
      <c r="A71" s="0" t="n">
        <v>64</v>
      </c>
      <c r="B71" s="0" t="s">
        <v>312</v>
      </c>
      <c r="C71" s="0" t="n">
        <v>0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</row>
    <row r="72" customFormat="false" ht="12.75" hidden="false" customHeight="false" outlineLevel="0" collapsed="false">
      <c r="A72" s="0" t="n">
        <v>65</v>
      </c>
      <c r="B72" s="0" t="s">
        <v>313</v>
      </c>
      <c r="C72" s="0" t="n">
        <v>0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</row>
    <row r="73" customFormat="false" ht="12.75" hidden="false" customHeight="false" outlineLevel="0" collapsed="false">
      <c r="A73" s="0" t="n">
        <v>66</v>
      </c>
      <c r="B73" s="0" t="s">
        <v>314</v>
      </c>
      <c r="C73" s="0" t="n">
        <v>0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</row>
    <row r="74" customFormat="false" ht="12.75" hidden="false" customHeight="false" outlineLevel="0" collapsed="false">
      <c r="A74" s="0" t="n">
        <v>67</v>
      </c>
      <c r="B74" s="0" t="s">
        <v>315</v>
      </c>
      <c r="C74" s="0" t="n">
        <v>0</v>
      </c>
      <c r="D74" s="0" t="n">
        <v>0</v>
      </c>
      <c r="E74" s="0" t="n">
        <v>0</v>
      </c>
      <c r="F74" s="0" t="n">
        <v>0</v>
      </c>
      <c r="G74" s="0" t="n">
        <v>101</v>
      </c>
      <c r="H74" s="0" t="n">
        <v>101</v>
      </c>
      <c r="I74" s="0" t="n">
        <v>101</v>
      </c>
      <c r="J74" s="0" t="n">
        <v>101</v>
      </c>
      <c r="K74" s="0" t="n">
        <v>51</v>
      </c>
      <c r="L74" s="0" t="n">
        <v>51</v>
      </c>
      <c r="M74" s="0" t="n">
        <v>51</v>
      </c>
      <c r="N74" s="0" t="n">
        <v>0</v>
      </c>
      <c r="O74" s="0" t="n">
        <v>0</v>
      </c>
      <c r="P74" s="0" t="n">
        <v>0</v>
      </c>
      <c r="Q74" s="0" t="n">
        <v>42</v>
      </c>
    </row>
    <row r="75" customFormat="false" ht="12.75" hidden="false" customHeight="false" outlineLevel="0" collapsed="false">
      <c r="A75" s="0" t="n">
        <v>68</v>
      </c>
      <c r="B75" s="0" t="s">
        <v>316</v>
      </c>
      <c r="C75" s="0" t="n">
        <v>0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</row>
    <row r="76" customFormat="false" ht="12.75" hidden="false" customHeight="false" outlineLevel="0" collapsed="false">
      <c r="A76" s="0" t="n">
        <v>69</v>
      </c>
      <c r="B76" s="0" t="s">
        <v>317</v>
      </c>
      <c r="C76" s="0" t="n">
        <v>0</v>
      </c>
      <c r="D76" s="0" t="n">
        <v>0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</row>
    <row r="77" customFormat="false" ht="12.75" hidden="false" customHeight="false" outlineLevel="0" collapsed="false">
      <c r="A77" s="0" t="n">
        <v>70</v>
      </c>
      <c r="B77" s="0" t="s">
        <v>318</v>
      </c>
      <c r="C77" s="0" t="n">
        <v>0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</row>
    <row r="78" customFormat="false" ht="12.75" hidden="false" customHeight="false" outlineLevel="0" collapsed="false">
      <c r="A78" s="0" t="n">
        <v>71</v>
      </c>
      <c r="B78" s="0" t="s">
        <v>249</v>
      </c>
      <c r="C78" s="0" t="n">
        <v>1418</v>
      </c>
      <c r="D78" s="0" t="n">
        <v>1418</v>
      </c>
      <c r="E78" s="0" t="n">
        <v>1304</v>
      </c>
      <c r="F78" s="0" t="n">
        <v>1352</v>
      </c>
      <c r="G78" s="0" t="n">
        <v>1682</v>
      </c>
      <c r="H78" s="0" t="n">
        <v>1831</v>
      </c>
      <c r="I78" s="0" t="n">
        <v>1752</v>
      </c>
      <c r="J78" s="0" t="n">
        <v>1687</v>
      </c>
      <c r="K78" s="0" t="n">
        <v>1475</v>
      </c>
      <c r="L78" s="0" t="n">
        <v>1436</v>
      </c>
      <c r="M78" s="0" t="n">
        <v>1436</v>
      </c>
      <c r="N78" s="0" t="n">
        <v>1315</v>
      </c>
      <c r="O78" s="0" t="n">
        <v>1379</v>
      </c>
      <c r="P78" s="0" t="n">
        <v>1416</v>
      </c>
      <c r="Q78" s="0" t="n">
        <v>1504</v>
      </c>
    </row>
    <row r="80" customFormat="false" ht="12.75" hidden="false" customHeight="false" outlineLevel="0" collapsed="false">
      <c r="B80" s="0" t="s">
        <v>77</v>
      </c>
      <c r="C80" s="0" t="n">
        <f aca="false">SUM(C8:C9,C13:C15,C17:C18,C20:C21,C23:C24,C26:C27,C29,C31:C34,C36:C39,C41,C43,C50,C58:C63,C68:C70,C77)</f>
        <v>200</v>
      </c>
      <c r="D80" s="0" t="n">
        <f aca="false">SUM(D8:D9,D13:D15,D17:D18,D20:D21,D23:D24,D26:D27,D29,D31:D34,D36:D39,D41,D43,D50,D58:D63,D68:D70,D77)</f>
        <v>200</v>
      </c>
      <c r="E80" s="0" t="n">
        <f aca="false">SUM(E8:E9,E13:E15,E17:E18,E20:E21,E23:E24,E26:E27,E29,E31:E34,E36:E39,E41,E43,E50,E58:E63,E68:E70,E77)</f>
        <v>200</v>
      </c>
      <c r="F80" s="0" t="n">
        <f aca="false">SUM(F8:F9,F13:F15,F17:F18,F20:F21,F23:F24,F26:F27,F29,F31:F34,F36:F39,F41,F43,F50,F58:F63,F68:F70,F77)</f>
        <v>170</v>
      </c>
      <c r="G80" s="0" t="n">
        <f aca="false">SUM(G8:G9,G13:G15,G17:G18,G20:G21,G23:G24,G26:G27,G29,G31:G34,G36:G39,G41,G43,G50,G58:G63,G68:G70,G77)</f>
        <v>170</v>
      </c>
      <c r="H80" s="0" t="n">
        <f aca="false">SUM(H8:H9,H13:H15,H17:H18,H20:H21,H23:H24,H26:H27,H29,H31:H34,H36:H39,H41,H43,H50,H58:H63,H68:H70,H77)</f>
        <v>170</v>
      </c>
      <c r="I80" s="0" t="n">
        <f aca="false">SUM(I8:I9,I13:I15,I17:I18,I20:I21,I23:I24,I26:I27,I29,I31:I34,I36:I39,I41,I43,I50,I58:I63,I68:I70,I77)</f>
        <v>95</v>
      </c>
      <c r="J80" s="0" t="n">
        <f aca="false">SUM(J8:J9,J13:J15,J17:J18,J20:J21,J23:J24,J26:J27,J29,J31:J34,J36:J39,J41,J43,J50,J58:J63,J68:J70,J77)</f>
        <v>95</v>
      </c>
      <c r="K80" s="0" t="n">
        <f aca="false">SUM(K8:K9,K13:K15,K17:K18,K20:K21,K23:K24,K26:K27,K29,K31:K34,K36:K39,K41,K43,K50,K58:K63,K68:K70,K77)</f>
        <v>95</v>
      </c>
      <c r="L80" s="0" t="n">
        <f aca="false">SUM(L8:L9,L13:L15,L17:L18,L20:L21,L23:L24,L26:L27,L29,L31:L34,L36:L39,L41,L43,L50,L58:L63,L68:L70,L77)</f>
        <v>125</v>
      </c>
      <c r="M80" s="0" t="n">
        <f aca="false">SUM(M8:M9,M13:M15,M17:M18,M20:M21,M23:M24,M26:M27,M29,M31:M34,M36:M39,M41,M43,M50,M58:M63,M68:M70,M77)</f>
        <v>125</v>
      </c>
      <c r="N80" s="0" t="n">
        <f aca="false">SUM(N8:N9,N13:N15,N17:N18,N20:N21,N23:N24,N26:N27,N29,N31:N34,N36:N39,N41,N43,N50,N58:N63,N68:N70,N77)</f>
        <v>125</v>
      </c>
      <c r="O80" s="0" t="n">
        <f aca="false">SUM(O8:O9,O13:O15,O17:O18,O20:O21,O23:O24,O26:O27,O29,O31:O34,O36:O39,O41,O43,O50,O58:O63,O68:O70,O77)</f>
        <v>125</v>
      </c>
      <c r="P80" s="0" t="n">
        <f aca="false">SUM(P8:P9,P13:P15,P17:P18,P20:P21,P23:P24,P26:P27,P29,P31:P34,P36:P39,P41,P43,P50,P58:P63,P68:P70,P77)</f>
        <v>125</v>
      </c>
      <c r="Q80" s="0" t="n">
        <f aca="false">SUM(Q8:Q9,Q13:Q15,Q17:Q18,Q20:Q21,Q23:Q24,Q26:Q27,Q29,Q31:Q34,Q36:Q39,Q41,Q43,Q50,Q58:Q63,Q68:Q70,Q77)</f>
        <v>141</v>
      </c>
    </row>
    <row r="81" customFormat="false" ht="12.75" hidden="false" customHeight="false" outlineLevel="0" collapsed="false">
      <c r="B81" s="0" t="s">
        <v>78</v>
      </c>
      <c r="C81" s="0" t="n">
        <f aca="false">SUM(C10:C12,C16,C19,C28,C30,C35,C40,C42,C45,C67,C71:C73)</f>
        <v>0</v>
      </c>
      <c r="D81" s="0" t="n">
        <f aca="false">SUM(D10:D12,D16,D19,D28,D30,D35,D40,D42,D45,D67,D71:D73)</f>
        <v>0</v>
      </c>
      <c r="E81" s="0" t="n">
        <f aca="false">SUM(E10:E12,E16,E19,E28,E30,E35,E40,E42,E45,E67,E71:E73)</f>
        <v>0</v>
      </c>
      <c r="F81" s="0" t="n">
        <f aca="false">SUM(F10:F12,F16,F19,F28,F30,F35,F40,F42,F45,F67,F71:F73)</f>
        <v>0</v>
      </c>
      <c r="G81" s="0" t="n">
        <f aca="false">SUM(G10:G12,G16,G19,G28,G30,G35,G40,G42,G45,G67,G71:G73)</f>
        <v>0</v>
      </c>
      <c r="H81" s="0" t="n">
        <f aca="false">SUM(H10:H12,H16,H19,H28,H30,H35,H40,H42,H45,H67,H71:H73)</f>
        <v>0</v>
      </c>
      <c r="I81" s="0" t="n">
        <f aca="false">SUM(I10:I12,I16,I19,I28,I30,I35,I40,I42,I45,I67,I71:I73)</f>
        <v>0</v>
      </c>
      <c r="J81" s="0" t="n">
        <f aca="false">SUM(J10:J12,J16,J19,J28,J30,J35,J40,J42,J45,J67,J71:J73)</f>
        <v>0</v>
      </c>
      <c r="K81" s="0" t="n">
        <f aca="false">SUM(K10:K12,K16,K19,K28,K30,K35,K40,K42,K45,K67,K71:K73)</f>
        <v>0</v>
      </c>
      <c r="L81" s="0" t="n">
        <f aca="false">SUM(L10:L12,L16,L19,L28,L30,L35,L40,L42,L45,L67,L71:L73)</f>
        <v>0</v>
      </c>
      <c r="M81" s="0" t="n">
        <f aca="false">SUM(M10:M12,M16,M19,M28,M30,M35,M40,M42,M45,M67,M71:M73)</f>
        <v>0</v>
      </c>
      <c r="N81" s="0" t="n">
        <f aca="false">SUM(N10:N12,N16,N19,N28,N30,N35,N40,N42,N45,N67,N71:N73)</f>
        <v>0</v>
      </c>
      <c r="O81" s="0" t="n">
        <f aca="false">SUM(O10:O12,O16,O19,O28,O30,O35,O40,O42,O45,O67,O71:O73)</f>
        <v>0</v>
      </c>
      <c r="P81" s="0" t="n">
        <f aca="false">SUM(P10:P12,P16,P19,P28,P30,P35,P40,P42,P45,P67,P71:P73)</f>
        <v>0</v>
      </c>
      <c r="Q81" s="0" t="n">
        <f aca="false">SUM(Q10:Q12,Q16,Q19,Q28,Q30,Q35,Q40,Q42,Q45,Q67,Q71:Q73)</f>
        <v>0</v>
      </c>
    </row>
    <row r="82" customFormat="false" ht="12.75" hidden="false" customHeight="false" outlineLevel="0" collapsed="false">
      <c r="B82" s="0" t="s">
        <v>79</v>
      </c>
      <c r="C82" s="0" t="n">
        <f aca="false">SUM(C22,C25,C44,C64:C66)</f>
        <v>930</v>
      </c>
      <c r="D82" s="0" t="n">
        <f aca="false">SUM(D22,D25,D44,D64:D66)</f>
        <v>930</v>
      </c>
      <c r="E82" s="0" t="n">
        <f aca="false">SUM(E22,E25,E44,E64:E66)</f>
        <v>788</v>
      </c>
      <c r="F82" s="0" t="n">
        <f aca="false">SUM(F22,F25,F44,F64:F66)</f>
        <v>800</v>
      </c>
      <c r="G82" s="0" t="n">
        <f aca="false">SUM(G22,G25,G44,G64:G66)</f>
        <v>876</v>
      </c>
      <c r="H82" s="0" t="n">
        <f aca="false">SUM(H22,H25,H44,H64:H66)</f>
        <v>970</v>
      </c>
      <c r="I82" s="0" t="n">
        <f aca="false">SUM(I22,I25,I44,I64:I66)</f>
        <v>992</v>
      </c>
      <c r="J82" s="0" t="n">
        <f aca="false">SUM(J22,J25,J44,J64:J66)</f>
        <v>972</v>
      </c>
      <c r="K82" s="0" t="n">
        <f aca="false">SUM(K22,K25,K44,K64:K66)</f>
        <v>889</v>
      </c>
      <c r="L82" s="0" t="n">
        <f aca="false">SUM(L22,L25,L44,L64:L66)</f>
        <v>846</v>
      </c>
      <c r="M82" s="0" t="n">
        <f aca="false">SUM(M22,M25,M44,M64:M66)</f>
        <v>846</v>
      </c>
      <c r="N82" s="0" t="n">
        <f aca="false">SUM(N22,N25,N44,N64:N66)</f>
        <v>917</v>
      </c>
      <c r="O82" s="0" t="n">
        <f aca="false">SUM(O22,O25,O44,O64:O66)</f>
        <v>962</v>
      </c>
      <c r="P82" s="0" t="n">
        <f aca="false">SUM(P22,P25,P44,P64:P66)</f>
        <v>983</v>
      </c>
      <c r="Q82" s="0" t="n">
        <f aca="false">SUM(Q22,Q25,Q44,Q64:Q66)</f>
        <v>910</v>
      </c>
    </row>
    <row r="83" customFormat="false" ht="12.75" hidden="false" customHeight="false" outlineLevel="0" collapsed="false">
      <c r="B83" s="0" t="s">
        <v>9</v>
      </c>
      <c r="C83" s="0" t="n">
        <f aca="false">SUM(C46:C49,C51:C57,C74:C76)</f>
        <v>288</v>
      </c>
      <c r="D83" s="0" t="n">
        <f aca="false">SUM(D46:D49,D51:D57,D74:D76)</f>
        <v>288</v>
      </c>
      <c r="E83" s="0" t="n">
        <f aca="false">SUM(E46:E49,E51:E57,E74:E76)</f>
        <v>317</v>
      </c>
      <c r="F83" s="0" t="n">
        <f aca="false">SUM(F46:F49,F51:F57,F74:F76)</f>
        <v>383</v>
      </c>
      <c r="G83" s="0" t="n">
        <f aca="false">SUM(G46:G49,G51:G57,G74:G76)</f>
        <v>638</v>
      </c>
      <c r="H83" s="0" t="n">
        <f aca="false">SUM(H46:H49,H51:H57,H74:H76)</f>
        <v>692</v>
      </c>
      <c r="I83" s="0" t="n">
        <f aca="false">SUM(I46:I49,I51:I57,I74:I76)</f>
        <v>667</v>
      </c>
      <c r="J83" s="0" t="n">
        <f aca="false">SUM(J46:J49,J51:J57,J74:J76)</f>
        <v>622</v>
      </c>
      <c r="K83" s="0" t="n">
        <f aca="false">SUM(K46:K49,K51:K57,K74:K76)</f>
        <v>494</v>
      </c>
      <c r="L83" s="0" t="n">
        <f aca="false">SUM(L46:L49,L51:L57,L74:L76)</f>
        <v>467</v>
      </c>
      <c r="M83" s="0" t="n">
        <f aca="false">SUM(M46:M49,M51:M57,M74:M76)</f>
        <v>467</v>
      </c>
      <c r="N83" s="0" t="n">
        <f aca="false">SUM(N46:N49,N51:N57,N74:N76)</f>
        <v>275</v>
      </c>
      <c r="O83" s="0" t="n">
        <f aca="false">SUM(O46:O49,O51:O57,O74:O76)</f>
        <v>293</v>
      </c>
      <c r="P83" s="0" t="n">
        <f aca="false">SUM(P46:P49,P51:P57,P74:P76)</f>
        <v>309</v>
      </c>
      <c r="Q83" s="0" t="n">
        <f aca="false">SUM(Q46:Q49,Q51:Q57,Q74:Q76)</f>
        <v>453</v>
      </c>
    </row>
    <row r="84" customFormat="false" ht="12.75" hidden="false" customHeight="false" outlineLevel="0" collapsed="false">
      <c r="B84" s="0" t="s">
        <v>249</v>
      </c>
      <c r="C84" s="0" t="n">
        <f aca="false">SUM(C80:C83)</f>
        <v>1418</v>
      </c>
      <c r="D84" s="0" t="n">
        <f aca="false">SUM(D80:D83)</f>
        <v>1418</v>
      </c>
      <c r="E84" s="0" t="n">
        <f aca="false">SUM(E80:E83)</f>
        <v>1305</v>
      </c>
      <c r="F84" s="0" t="n">
        <f aca="false">SUM(F80:F83)</f>
        <v>1353</v>
      </c>
      <c r="G84" s="0" t="n">
        <f aca="false">SUM(G80:G83)</f>
        <v>1684</v>
      </c>
      <c r="H84" s="0" t="n">
        <f aca="false">SUM(H80:H83)</f>
        <v>1832</v>
      </c>
      <c r="I84" s="0" t="n">
        <f aca="false">SUM(I80:I83)</f>
        <v>1754</v>
      </c>
      <c r="J84" s="0" t="n">
        <f aca="false">SUM(J80:J83)</f>
        <v>1689</v>
      </c>
      <c r="K84" s="0" t="n">
        <f aca="false">SUM(K80:K83)</f>
        <v>1478</v>
      </c>
      <c r="L84" s="0" t="n">
        <f aca="false">SUM(L80:L83)</f>
        <v>1438</v>
      </c>
      <c r="M84" s="0" t="n">
        <f aca="false">SUM(M80:M83)</f>
        <v>1438</v>
      </c>
      <c r="N84" s="0" t="n">
        <f aca="false">SUM(N80:N83)</f>
        <v>1317</v>
      </c>
      <c r="O84" s="0" t="n">
        <f aca="false">SUM(O80:O83)</f>
        <v>1380</v>
      </c>
      <c r="P84" s="0" t="n">
        <f aca="false">SUM(P80:P83)</f>
        <v>1417</v>
      </c>
      <c r="Q84" s="0" t="n">
        <f aca="false">SUM(Q80:Q83)</f>
        <v>1504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8.99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248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120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7" customFormat="false" ht="12.75" hidden="false" customHeight="false" outlineLevel="0" collapsed="false">
      <c r="B7" s="12" t="s">
        <v>249</v>
      </c>
    </row>
    <row r="8" customFormat="false" ht="12.75" hidden="false" customHeight="false" outlineLevel="0" collapsed="false">
      <c r="A8" s="0" t="n">
        <v>1</v>
      </c>
      <c r="B8" s="0" t="s">
        <v>250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</row>
    <row r="9" customFormat="false" ht="12.75" hidden="false" customHeight="false" outlineLevel="0" collapsed="false">
      <c r="A9" s="0" t="n">
        <v>2</v>
      </c>
      <c r="B9" s="0" t="s">
        <v>251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3</v>
      </c>
      <c r="B10" s="0" t="s">
        <v>252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4</v>
      </c>
      <c r="B11" s="0" t="s">
        <v>252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5</v>
      </c>
      <c r="B12" s="0" t="s">
        <v>253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6</v>
      </c>
      <c r="B13" s="0" t="s">
        <v>254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7</v>
      </c>
      <c r="B14" s="0" t="s">
        <v>255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8</v>
      </c>
      <c r="B15" s="0" t="s">
        <v>256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9</v>
      </c>
      <c r="B16" s="0" t="s">
        <v>257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7" customFormat="false" ht="12.75" hidden="false" customHeight="false" outlineLevel="0" collapsed="false">
      <c r="A17" s="0" t="n">
        <v>10</v>
      </c>
      <c r="B17" s="0" t="s">
        <v>258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</row>
    <row r="18" customFormat="false" ht="12.75" hidden="false" customHeight="false" outlineLevel="0" collapsed="false">
      <c r="A18" s="0" t="n">
        <v>11</v>
      </c>
      <c r="B18" s="0" t="s">
        <v>259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</row>
    <row r="19" customFormat="false" ht="12.75" hidden="false" customHeight="false" outlineLevel="0" collapsed="false">
      <c r="A19" s="0" t="n">
        <v>12</v>
      </c>
      <c r="B19" s="0" t="s">
        <v>260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</row>
    <row r="20" customFormat="false" ht="12.75" hidden="false" customHeight="false" outlineLevel="0" collapsed="false">
      <c r="A20" s="0" t="n">
        <v>13</v>
      </c>
      <c r="B20" s="0" t="s">
        <v>261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</row>
    <row r="21" customFormat="false" ht="12.75" hidden="false" customHeight="false" outlineLevel="0" collapsed="false">
      <c r="A21" s="0" t="n">
        <v>14</v>
      </c>
      <c r="B21" s="0" t="s">
        <v>262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15</v>
      </c>
      <c r="B22" s="0" t="s">
        <v>263</v>
      </c>
      <c r="C22" s="0" t="n">
        <v>6</v>
      </c>
      <c r="D22" s="0" t="n">
        <v>6</v>
      </c>
      <c r="E22" s="0" t="n">
        <v>6</v>
      </c>
      <c r="F22" s="0" t="n">
        <v>6</v>
      </c>
      <c r="G22" s="0" t="n">
        <v>6</v>
      </c>
      <c r="H22" s="0" t="n">
        <v>6</v>
      </c>
      <c r="I22" s="0" t="n">
        <v>6</v>
      </c>
      <c r="J22" s="0" t="n">
        <v>6</v>
      </c>
      <c r="K22" s="0" t="n">
        <v>6</v>
      </c>
      <c r="L22" s="0" t="n">
        <v>6</v>
      </c>
      <c r="M22" s="0" t="n">
        <v>6</v>
      </c>
      <c r="N22" s="0" t="n">
        <v>6</v>
      </c>
      <c r="O22" s="0" t="n">
        <v>6</v>
      </c>
      <c r="P22" s="0" t="n">
        <v>6</v>
      </c>
      <c r="Q22" s="0" t="n">
        <v>6</v>
      </c>
    </row>
    <row r="23" customFormat="false" ht="12.75" hidden="false" customHeight="false" outlineLevel="0" collapsed="false">
      <c r="A23" s="0" t="n">
        <v>16</v>
      </c>
      <c r="B23" s="0" t="s">
        <v>264</v>
      </c>
      <c r="C23" s="0" t="n">
        <v>50</v>
      </c>
      <c r="D23" s="0" t="n">
        <v>50</v>
      </c>
      <c r="E23" s="0" t="n">
        <v>50</v>
      </c>
      <c r="F23" s="0" t="n">
        <v>50</v>
      </c>
      <c r="G23" s="0" t="n">
        <v>50</v>
      </c>
      <c r="H23" s="0" t="n">
        <v>50</v>
      </c>
      <c r="I23" s="0" t="n">
        <v>50</v>
      </c>
      <c r="J23" s="0" t="n">
        <v>50</v>
      </c>
      <c r="K23" s="0" t="n">
        <v>50</v>
      </c>
      <c r="L23" s="0" t="n">
        <v>50</v>
      </c>
      <c r="M23" s="0" t="n">
        <v>50</v>
      </c>
      <c r="N23" s="0" t="n">
        <v>50</v>
      </c>
      <c r="O23" s="0" t="n">
        <v>50</v>
      </c>
      <c r="P23" s="0" t="n">
        <v>50</v>
      </c>
      <c r="Q23" s="0" t="n">
        <v>50</v>
      </c>
    </row>
    <row r="24" customFormat="false" ht="12.75" hidden="false" customHeight="false" outlineLevel="0" collapsed="false">
      <c r="A24" s="0" t="n">
        <v>17</v>
      </c>
      <c r="B24" s="0" t="s">
        <v>265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</row>
    <row r="25" customFormat="false" ht="12.75" hidden="false" customHeight="false" outlineLevel="0" collapsed="false">
      <c r="A25" s="0" t="n">
        <v>18</v>
      </c>
      <c r="B25" s="0" t="s">
        <v>266</v>
      </c>
      <c r="C25" s="0" t="n">
        <v>25</v>
      </c>
      <c r="D25" s="0" t="n">
        <v>25</v>
      </c>
      <c r="E25" s="0" t="n">
        <v>25</v>
      </c>
      <c r="F25" s="0" t="n">
        <v>25</v>
      </c>
      <c r="G25" s="0" t="n">
        <v>25</v>
      </c>
      <c r="H25" s="0" t="n">
        <v>25</v>
      </c>
      <c r="I25" s="0" t="n">
        <v>25</v>
      </c>
      <c r="J25" s="0" t="n">
        <v>25</v>
      </c>
      <c r="K25" s="0" t="n">
        <v>25</v>
      </c>
      <c r="L25" s="0" t="n">
        <v>25</v>
      </c>
      <c r="M25" s="0" t="n">
        <v>25</v>
      </c>
      <c r="N25" s="0" t="n">
        <v>25</v>
      </c>
      <c r="O25" s="0" t="n">
        <v>25</v>
      </c>
      <c r="P25" s="0" t="n">
        <v>25</v>
      </c>
      <c r="Q25" s="0" t="n">
        <v>25</v>
      </c>
    </row>
    <row r="26" customFormat="false" ht="12.75" hidden="false" customHeight="false" outlineLevel="0" collapsed="false">
      <c r="A26" s="0" t="n">
        <v>19</v>
      </c>
      <c r="B26" s="0" t="s">
        <v>267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</row>
    <row r="27" customFormat="false" ht="12.75" hidden="false" customHeight="false" outlineLevel="0" collapsed="false">
      <c r="A27" s="0" t="n">
        <v>20</v>
      </c>
      <c r="B27" s="0" t="s">
        <v>268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</row>
    <row r="28" customFormat="false" ht="12.75" hidden="false" customHeight="false" outlineLevel="0" collapsed="false">
      <c r="A28" s="0" t="n">
        <v>21</v>
      </c>
      <c r="B28" s="0" t="s">
        <v>269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22</v>
      </c>
      <c r="B29" s="0" t="s">
        <v>270</v>
      </c>
      <c r="C29" s="0" t="n">
        <v>75</v>
      </c>
      <c r="D29" s="0" t="n">
        <v>75</v>
      </c>
      <c r="E29" s="0" t="n">
        <v>75</v>
      </c>
      <c r="F29" s="0" t="n">
        <v>45</v>
      </c>
      <c r="G29" s="0" t="n">
        <v>45</v>
      </c>
      <c r="H29" s="0" t="n">
        <v>45</v>
      </c>
      <c r="I29" s="0" t="n">
        <v>45</v>
      </c>
      <c r="J29" s="0" t="n">
        <v>45</v>
      </c>
      <c r="K29" s="0" t="n">
        <v>45</v>
      </c>
      <c r="L29" s="0" t="n">
        <v>75</v>
      </c>
      <c r="M29" s="0" t="n">
        <v>75</v>
      </c>
      <c r="N29" s="0" t="n">
        <v>75</v>
      </c>
      <c r="O29" s="0" t="n">
        <v>75</v>
      </c>
      <c r="P29" s="0" t="n">
        <v>75</v>
      </c>
      <c r="Q29" s="0" t="n">
        <v>60</v>
      </c>
    </row>
    <row r="30" customFormat="false" ht="12.75" hidden="false" customHeight="false" outlineLevel="0" collapsed="false">
      <c r="A30" s="0" t="n">
        <v>23</v>
      </c>
      <c r="B30" s="0" t="s">
        <v>271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</row>
    <row r="31" customFormat="false" ht="12.75" hidden="false" customHeight="false" outlineLevel="0" collapsed="false">
      <c r="A31" s="0" t="n">
        <v>24</v>
      </c>
      <c r="B31" s="0" t="s">
        <v>272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</row>
    <row r="32" customFormat="false" ht="12.75" hidden="false" customHeight="false" outlineLevel="0" collapsed="false">
      <c r="A32" s="0" t="n">
        <v>25</v>
      </c>
      <c r="B32" s="0" t="s">
        <v>273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</row>
    <row r="33" customFormat="false" ht="12.75" hidden="false" customHeight="false" outlineLevel="0" collapsed="false">
      <c r="A33" s="0" t="n">
        <v>26</v>
      </c>
      <c r="B33" s="0" t="s">
        <v>274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</row>
    <row r="34" customFormat="false" ht="12.75" hidden="false" customHeight="false" outlineLevel="0" collapsed="false">
      <c r="A34" s="0" t="n">
        <v>27</v>
      </c>
      <c r="B34" s="0" t="s">
        <v>275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28</v>
      </c>
      <c r="B35" s="0" t="s">
        <v>276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29</v>
      </c>
      <c r="B36" s="0" t="s">
        <v>277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</row>
    <row r="37" customFormat="false" ht="12.75" hidden="false" customHeight="false" outlineLevel="0" collapsed="false">
      <c r="A37" s="0" t="n">
        <v>30</v>
      </c>
      <c r="B37" s="0" t="s">
        <v>278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</row>
    <row r="38" customFormat="false" ht="12.75" hidden="false" customHeight="false" outlineLevel="0" collapsed="false">
      <c r="A38" s="0" t="n">
        <v>31</v>
      </c>
      <c r="B38" s="0" t="s">
        <v>279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</row>
    <row r="39" customFormat="false" ht="12.75" hidden="false" customHeight="false" outlineLevel="0" collapsed="false">
      <c r="A39" s="0" t="n">
        <v>32</v>
      </c>
      <c r="B39" s="0" t="s">
        <v>280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</row>
    <row r="40" customFormat="false" ht="12.75" hidden="false" customHeight="false" outlineLevel="0" collapsed="false">
      <c r="A40" s="0" t="n">
        <v>33</v>
      </c>
      <c r="B40" s="0" t="s">
        <v>281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</row>
    <row r="41" customFormat="false" ht="12.75" hidden="false" customHeight="false" outlineLevel="0" collapsed="false">
      <c r="A41" s="0" t="n">
        <v>34</v>
      </c>
      <c r="B41" s="0" t="s">
        <v>282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35</v>
      </c>
      <c r="B42" s="0" t="s">
        <v>283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36</v>
      </c>
      <c r="B43" s="0" t="s">
        <v>284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</row>
    <row r="44" customFormat="false" ht="12.75" hidden="false" customHeight="false" outlineLevel="0" collapsed="false">
      <c r="A44" s="0" t="n">
        <v>37</v>
      </c>
      <c r="B44" s="0" t="s">
        <v>285</v>
      </c>
      <c r="C44" s="0" t="n">
        <v>873</v>
      </c>
      <c r="D44" s="0" t="n">
        <v>873</v>
      </c>
      <c r="E44" s="0" t="n">
        <v>731</v>
      </c>
      <c r="F44" s="0" t="n">
        <v>742</v>
      </c>
      <c r="G44" s="0" t="n">
        <v>819</v>
      </c>
      <c r="H44" s="0" t="n">
        <v>913</v>
      </c>
      <c r="I44" s="0" t="n">
        <v>936</v>
      </c>
      <c r="J44" s="0" t="n">
        <v>916</v>
      </c>
      <c r="K44" s="0" t="n">
        <v>831</v>
      </c>
      <c r="L44" s="0" t="n">
        <v>790</v>
      </c>
      <c r="M44" s="0" t="n">
        <v>790</v>
      </c>
      <c r="N44" s="0" t="n">
        <v>860</v>
      </c>
      <c r="O44" s="0" t="n">
        <v>905</v>
      </c>
      <c r="P44" s="0" t="n">
        <v>926</v>
      </c>
      <c r="Q44" s="0" t="n">
        <v>854</v>
      </c>
    </row>
    <row r="45" customFormat="false" ht="12.75" hidden="false" customHeight="false" outlineLevel="0" collapsed="false">
      <c r="A45" s="0" t="n">
        <v>38</v>
      </c>
      <c r="B45" s="0" t="s">
        <v>286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</row>
    <row r="46" customFormat="false" ht="12.75" hidden="false" customHeight="false" outlineLevel="0" collapsed="false">
      <c r="A46" s="0" t="n">
        <v>39</v>
      </c>
      <c r="B46" s="0" t="s">
        <v>287</v>
      </c>
      <c r="C46" s="0" t="n">
        <v>275</v>
      </c>
      <c r="D46" s="0" t="n">
        <v>275</v>
      </c>
      <c r="E46" s="0" t="n">
        <v>275</v>
      </c>
      <c r="F46" s="0" t="n">
        <v>275</v>
      </c>
      <c r="G46" s="0" t="n">
        <v>275</v>
      </c>
      <c r="H46" s="0" t="n">
        <v>275</v>
      </c>
      <c r="I46" s="0" t="n">
        <v>275</v>
      </c>
      <c r="J46" s="0" t="n">
        <v>275</v>
      </c>
      <c r="K46" s="0" t="n">
        <v>275</v>
      </c>
      <c r="L46" s="0" t="n">
        <v>275</v>
      </c>
      <c r="M46" s="0" t="n">
        <v>275</v>
      </c>
      <c r="N46" s="0" t="n">
        <v>275</v>
      </c>
      <c r="O46" s="0" t="n">
        <v>275</v>
      </c>
      <c r="P46" s="0" t="n">
        <v>275</v>
      </c>
      <c r="Q46" s="0" t="n">
        <v>275</v>
      </c>
    </row>
    <row r="47" customFormat="false" ht="12.75" hidden="false" customHeight="false" outlineLevel="0" collapsed="false">
      <c r="A47" s="0" t="n">
        <v>40</v>
      </c>
      <c r="B47" s="0" t="s">
        <v>288</v>
      </c>
      <c r="C47" s="0" t="n">
        <v>13</v>
      </c>
      <c r="D47" s="0" t="n">
        <v>13</v>
      </c>
      <c r="E47" s="0" t="n">
        <v>42</v>
      </c>
      <c r="F47" s="0" t="n">
        <v>108</v>
      </c>
      <c r="G47" s="0" t="n">
        <v>161</v>
      </c>
      <c r="H47" s="0" t="n">
        <v>215</v>
      </c>
      <c r="I47" s="0" t="n">
        <v>189</v>
      </c>
      <c r="J47" s="0" t="n">
        <v>145</v>
      </c>
      <c r="K47" s="0" t="n">
        <v>117</v>
      </c>
      <c r="L47" s="0" t="n">
        <v>90</v>
      </c>
      <c r="M47" s="0" t="n">
        <v>90</v>
      </c>
      <c r="N47" s="0" t="n">
        <v>0</v>
      </c>
      <c r="O47" s="0" t="n">
        <v>18</v>
      </c>
      <c r="P47" s="0" t="n">
        <v>34</v>
      </c>
      <c r="Q47" s="0" t="n">
        <v>94</v>
      </c>
    </row>
    <row r="48" customFormat="false" ht="12.75" hidden="false" customHeight="false" outlineLevel="0" collapsed="false">
      <c r="A48" s="0" t="n">
        <v>41</v>
      </c>
      <c r="B48" s="0" t="s">
        <v>289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1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</row>
    <row r="49" customFormat="false" ht="12.75" hidden="false" customHeight="false" outlineLevel="0" collapsed="false">
      <c r="A49" s="0" t="n">
        <v>42</v>
      </c>
      <c r="B49" s="0" t="s">
        <v>290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43</v>
      </c>
      <c r="B50" s="0" t="s">
        <v>291</v>
      </c>
      <c r="C50" s="0" t="n">
        <v>0</v>
      </c>
      <c r="D50" s="0" t="n">
        <v>0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</row>
    <row r="51" customFormat="false" ht="12.75" hidden="false" customHeight="false" outlineLevel="0" collapsed="false">
      <c r="A51" s="0" t="n">
        <v>44</v>
      </c>
      <c r="B51" s="0" t="s">
        <v>292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</row>
    <row r="52" customFormat="false" ht="12.75" hidden="false" customHeight="false" outlineLevel="0" collapsed="false">
      <c r="A52" s="0" t="n">
        <v>45</v>
      </c>
      <c r="B52" s="0" t="s">
        <v>293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</row>
    <row r="53" customFormat="false" ht="12.75" hidden="false" customHeight="false" outlineLevel="0" collapsed="false">
      <c r="A53" s="0" t="n">
        <v>46</v>
      </c>
      <c r="B53" s="0" t="s">
        <v>294</v>
      </c>
      <c r="C53" s="0" t="n">
        <v>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</row>
    <row r="54" customFormat="false" ht="12.75" hidden="false" customHeight="false" outlineLevel="0" collapsed="false">
      <c r="A54" s="0" t="n">
        <v>47</v>
      </c>
      <c r="B54" s="0" t="s">
        <v>295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48</v>
      </c>
      <c r="B55" s="0" t="s">
        <v>296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49</v>
      </c>
      <c r="B56" s="0" t="s">
        <v>297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50</v>
      </c>
      <c r="B57" s="0" t="s">
        <v>298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101</v>
      </c>
      <c r="H57" s="0" t="n">
        <v>101</v>
      </c>
      <c r="I57" s="0" t="n">
        <v>101</v>
      </c>
      <c r="J57" s="0" t="n">
        <v>101</v>
      </c>
      <c r="K57" s="0" t="n">
        <v>51</v>
      </c>
      <c r="L57" s="0" t="n">
        <v>51</v>
      </c>
      <c r="M57" s="0" t="n">
        <v>51</v>
      </c>
      <c r="N57" s="0" t="n">
        <v>0</v>
      </c>
      <c r="O57" s="0" t="n">
        <v>0</v>
      </c>
      <c r="P57" s="0" t="n">
        <v>0</v>
      </c>
      <c r="Q57" s="0" t="n">
        <v>42</v>
      </c>
    </row>
    <row r="58" customFormat="false" ht="12.75" hidden="false" customHeight="false" outlineLevel="0" collapsed="false">
      <c r="A58" s="0" t="n">
        <v>51</v>
      </c>
      <c r="B58" s="0" t="s">
        <v>299</v>
      </c>
      <c r="C58" s="0" t="n">
        <v>0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</row>
    <row r="59" customFormat="false" ht="12.75" hidden="false" customHeight="false" outlineLevel="0" collapsed="false">
      <c r="A59" s="0" t="n">
        <v>52</v>
      </c>
      <c r="B59" s="0" t="s">
        <v>300</v>
      </c>
      <c r="C59" s="0" t="n">
        <v>0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</row>
    <row r="60" customFormat="false" ht="12.75" hidden="false" customHeight="false" outlineLevel="0" collapsed="false">
      <c r="A60" s="0" t="n">
        <v>53</v>
      </c>
      <c r="B60" s="0" t="s">
        <v>301</v>
      </c>
      <c r="C60" s="0" t="n">
        <v>0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</row>
    <row r="61" customFormat="false" ht="12.75" hidden="false" customHeight="false" outlineLevel="0" collapsed="false">
      <c r="A61" s="0" t="n">
        <v>54</v>
      </c>
      <c r="B61" s="0" t="s">
        <v>302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</row>
    <row r="62" customFormat="false" ht="12.75" hidden="false" customHeight="false" outlineLevel="0" collapsed="false">
      <c r="A62" s="0" t="n">
        <v>55</v>
      </c>
      <c r="B62" s="0" t="s">
        <v>303</v>
      </c>
      <c r="C62" s="0" t="n">
        <v>0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</row>
    <row r="63" customFormat="false" ht="12.75" hidden="false" customHeight="false" outlineLevel="0" collapsed="false">
      <c r="A63" s="0" t="n">
        <v>56</v>
      </c>
      <c r="B63" s="0" t="s">
        <v>304</v>
      </c>
      <c r="C63" s="0" t="n">
        <v>0</v>
      </c>
      <c r="D63" s="0" t="n">
        <v>0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</row>
    <row r="64" customFormat="false" ht="12.75" hidden="false" customHeight="false" outlineLevel="0" collapsed="false">
      <c r="A64" s="0" t="n">
        <v>57</v>
      </c>
      <c r="B64" s="0" t="s">
        <v>305</v>
      </c>
      <c r="C64" s="0" t="n">
        <v>21</v>
      </c>
      <c r="D64" s="0" t="n">
        <v>21</v>
      </c>
      <c r="E64" s="0" t="n">
        <v>21</v>
      </c>
      <c r="F64" s="0" t="n">
        <v>21</v>
      </c>
      <c r="G64" s="0" t="n">
        <v>21</v>
      </c>
      <c r="H64" s="0" t="n">
        <v>21</v>
      </c>
      <c r="I64" s="0" t="n">
        <v>21</v>
      </c>
      <c r="J64" s="0" t="n">
        <v>21</v>
      </c>
      <c r="K64" s="0" t="n">
        <v>21</v>
      </c>
      <c r="L64" s="0" t="n">
        <v>21</v>
      </c>
      <c r="M64" s="0" t="n">
        <v>21</v>
      </c>
      <c r="N64" s="0" t="n">
        <v>21</v>
      </c>
      <c r="O64" s="0" t="n">
        <v>21</v>
      </c>
      <c r="P64" s="0" t="n">
        <v>21</v>
      </c>
      <c r="Q64" s="0" t="n">
        <v>21</v>
      </c>
    </row>
    <row r="65" customFormat="false" ht="12.75" hidden="false" customHeight="false" outlineLevel="0" collapsed="false">
      <c r="A65" s="0" t="n">
        <v>58</v>
      </c>
      <c r="B65" s="0" t="s">
        <v>306</v>
      </c>
      <c r="C65" s="0" t="n">
        <v>10</v>
      </c>
      <c r="D65" s="0" t="n">
        <v>10</v>
      </c>
      <c r="E65" s="0" t="n">
        <v>10</v>
      </c>
      <c r="F65" s="0" t="n">
        <v>10</v>
      </c>
      <c r="G65" s="0" t="n">
        <v>10</v>
      </c>
      <c r="H65" s="0" t="n">
        <v>10</v>
      </c>
      <c r="I65" s="0" t="n">
        <v>10</v>
      </c>
      <c r="J65" s="0" t="n">
        <v>10</v>
      </c>
      <c r="K65" s="0" t="n">
        <v>10</v>
      </c>
      <c r="L65" s="0" t="n">
        <v>10</v>
      </c>
      <c r="M65" s="0" t="n">
        <v>10</v>
      </c>
      <c r="N65" s="0" t="n">
        <v>10</v>
      </c>
      <c r="O65" s="0" t="n">
        <v>10</v>
      </c>
      <c r="P65" s="0" t="n">
        <v>10</v>
      </c>
      <c r="Q65" s="0" t="n">
        <v>10</v>
      </c>
    </row>
    <row r="66" customFormat="false" ht="12.75" hidden="false" customHeight="false" outlineLevel="0" collapsed="false">
      <c r="A66" s="0" t="n">
        <v>59</v>
      </c>
      <c r="B66" s="0" t="s">
        <v>307</v>
      </c>
      <c r="C66" s="0" t="n">
        <v>0</v>
      </c>
      <c r="D66" s="0" t="n">
        <v>0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</row>
    <row r="67" customFormat="false" ht="12.75" hidden="false" customHeight="false" outlineLevel="0" collapsed="false">
      <c r="A67" s="0" t="n">
        <v>60</v>
      </c>
      <c r="B67" s="0" t="s">
        <v>308</v>
      </c>
      <c r="C67" s="0" t="n">
        <v>0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</row>
    <row r="68" customFormat="false" ht="12.75" hidden="false" customHeight="false" outlineLevel="0" collapsed="false">
      <c r="A68" s="0" t="n">
        <v>61</v>
      </c>
      <c r="B68" s="0" t="s">
        <v>309</v>
      </c>
      <c r="C68" s="0" t="n">
        <v>0</v>
      </c>
      <c r="D68" s="0" t="n">
        <v>0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</row>
    <row r="69" customFormat="false" ht="12.75" hidden="false" customHeight="false" outlineLevel="0" collapsed="false">
      <c r="A69" s="0" t="n">
        <v>62</v>
      </c>
      <c r="B69" s="0" t="s">
        <v>310</v>
      </c>
      <c r="C69" s="0" t="n">
        <v>0</v>
      </c>
      <c r="D69" s="0" t="n">
        <v>0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</row>
    <row r="70" customFormat="false" ht="12.75" hidden="false" customHeight="false" outlineLevel="0" collapsed="false">
      <c r="A70" s="0" t="n">
        <v>63</v>
      </c>
      <c r="B70" s="0" t="s">
        <v>311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</row>
    <row r="71" customFormat="false" ht="12.75" hidden="false" customHeight="false" outlineLevel="0" collapsed="false">
      <c r="A71" s="0" t="n">
        <v>64</v>
      </c>
      <c r="B71" s="0" t="s">
        <v>312</v>
      </c>
      <c r="C71" s="0" t="n">
        <v>0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</row>
    <row r="72" customFormat="false" ht="12.75" hidden="false" customHeight="false" outlineLevel="0" collapsed="false">
      <c r="A72" s="0" t="n">
        <v>65</v>
      </c>
      <c r="B72" s="0" t="s">
        <v>313</v>
      </c>
      <c r="C72" s="0" t="n">
        <v>0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</row>
    <row r="73" customFormat="false" ht="12.75" hidden="false" customHeight="false" outlineLevel="0" collapsed="false">
      <c r="A73" s="0" t="n">
        <v>66</v>
      </c>
      <c r="B73" s="0" t="s">
        <v>314</v>
      </c>
      <c r="C73" s="0" t="n">
        <v>0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</row>
    <row r="74" customFormat="false" ht="12.75" hidden="false" customHeight="false" outlineLevel="0" collapsed="false">
      <c r="A74" s="0" t="n">
        <v>67</v>
      </c>
      <c r="B74" s="0" t="s">
        <v>315</v>
      </c>
      <c r="C74" s="0" t="n">
        <v>0</v>
      </c>
      <c r="D74" s="0" t="n">
        <v>0</v>
      </c>
      <c r="E74" s="0" t="n">
        <v>0</v>
      </c>
      <c r="F74" s="0" t="n">
        <v>0</v>
      </c>
      <c r="G74" s="0" t="n">
        <v>101</v>
      </c>
      <c r="H74" s="0" t="n">
        <v>101</v>
      </c>
      <c r="I74" s="0" t="n">
        <v>101</v>
      </c>
      <c r="J74" s="0" t="n">
        <v>101</v>
      </c>
      <c r="K74" s="0" t="n">
        <v>51</v>
      </c>
      <c r="L74" s="0" t="n">
        <v>51</v>
      </c>
      <c r="M74" s="0" t="n">
        <v>51</v>
      </c>
      <c r="N74" s="0" t="n">
        <v>0</v>
      </c>
      <c r="O74" s="0" t="n">
        <v>0</v>
      </c>
      <c r="P74" s="0" t="n">
        <v>0</v>
      </c>
      <c r="Q74" s="0" t="n">
        <v>42</v>
      </c>
    </row>
    <row r="75" customFormat="false" ht="12.75" hidden="false" customHeight="false" outlineLevel="0" collapsed="false">
      <c r="A75" s="0" t="n">
        <v>68</v>
      </c>
      <c r="B75" s="0" t="s">
        <v>316</v>
      </c>
      <c r="C75" s="0" t="n">
        <v>0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</row>
    <row r="76" customFormat="false" ht="12.75" hidden="false" customHeight="false" outlineLevel="0" collapsed="false">
      <c r="A76" s="0" t="n">
        <v>69</v>
      </c>
      <c r="B76" s="0" t="s">
        <v>317</v>
      </c>
      <c r="C76" s="0" t="n">
        <v>0</v>
      </c>
      <c r="D76" s="0" t="n">
        <v>0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</row>
    <row r="77" customFormat="false" ht="12.75" hidden="false" customHeight="false" outlineLevel="0" collapsed="false">
      <c r="A77" s="0" t="n">
        <v>70</v>
      </c>
      <c r="B77" s="0" t="s">
        <v>318</v>
      </c>
      <c r="C77" s="0" t="n">
        <v>0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</row>
    <row r="78" customFormat="false" ht="12.75" hidden="false" customHeight="false" outlineLevel="0" collapsed="false">
      <c r="A78" s="0" t="n">
        <v>71</v>
      </c>
      <c r="B78" s="0" t="s">
        <v>249</v>
      </c>
      <c r="C78" s="0" t="n">
        <v>1348</v>
      </c>
      <c r="D78" s="0" t="n">
        <v>1348</v>
      </c>
      <c r="E78" s="0" t="n">
        <v>1235</v>
      </c>
      <c r="F78" s="0" t="n">
        <v>1282</v>
      </c>
      <c r="G78" s="0" t="n">
        <v>1612</v>
      </c>
      <c r="H78" s="0" t="n">
        <v>1762</v>
      </c>
      <c r="I78" s="0" t="n">
        <v>1759</v>
      </c>
      <c r="J78" s="0" t="n">
        <v>1694</v>
      </c>
      <c r="K78" s="0" t="n">
        <v>1481</v>
      </c>
      <c r="L78" s="0" t="n">
        <v>1443</v>
      </c>
      <c r="M78" s="0" t="n">
        <v>1442</v>
      </c>
      <c r="N78" s="0" t="n">
        <v>1321</v>
      </c>
      <c r="O78" s="0" t="n">
        <v>1384</v>
      </c>
      <c r="P78" s="0" t="n">
        <v>1421</v>
      </c>
      <c r="Q78" s="0" t="n">
        <v>1478</v>
      </c>
    </row>
    <row r="80" customFormat="false" ht="12.75" hidden="false" customHeight="false" outlineLevel="0" collapsed="false">
      <c r="B80" s="0" t="s">
        <v>77</v>
      </c>
      <c r="C80" s="0" t="n">
        <f aca="false">SUM(C8:C9,C13:C15,C17:C18,C20:C21,C23:C24,C26:C27,C29,C31:C34,C36:C39,C41,C43,C50,C58:C63,C68:C70,C77)</f>
        <v>125</v>
      </c>
      <c r="D80" s="0" t="n">
        <f aca="false">SUM(D8:D9,D13:D15,D17:D18,D20:D21,D23:D24,D26:D27,D29,D31:D34,D36:D39,D41,D43,D50,D58:D63,D68:D70,D77)</f>
        <v>125</v>
      </c>
      <c r="E80" s="0" t="n">
        <f aca="false">SUM(E8:E9,E13:E15,E17:E18,E20:E21,E23:E24,E26:E27,E29,E31:E34,E36:E39,E41,E43,E50,E58:E63,E68:E70,E77)</f>
        <v>125</v>
      </c>
      <c r="F80" s="0" t="n">
        <f aca="false">SUM(F8:F9,F13:F15,F17:F18,F20:F21,F23:F24,F26:F27,F29,F31:F34,F36:F39,F41,F43,F50,F58:F63,F68:F70,F77)</f>
        <v>95</v>
      </c>
      <c r="G80" s="0" t="n">
        <f aca="false">SUM(G8:G9,G13:G15,G17:G18,G20:G21,G23:G24,G26:G27,G29,G31:G34,G36:G39,G41,G43,G50,G58:G63,G68:G70,G77)</f>
        <v>95</v>
      </c>
      <c r="H80" s="0" t="n">
        <f aca="false">SUM(H8:H9,H13:H15,H17:H18,H20:H21,H23:H24,H26:H27,H29,H31:H34,H36:H39,H41,H43,H50,H58:H63,H68:H70,H77)</f>
        <v>95</v>
      </c>
      <c r="I80" s="0" t="n">
        <f aca="false">SUM(I8:I9,I13:I15,I17:I18,I20:I21,I23:I24,I26:I27,I29,I31:I34,I36:I39,I41,I43,I50,I58:I63,I68:I70,I77)</f>
        <v>95</v>
      </c>
      <c r="J80" s="0" t="n">
        <f aca="false">SUM(J8:J9,J13:J15,J17:J18,J20:J21,J23:J24,J26:J27,J29,J31:J34,J36:J39,J41,J43,J50,J58:J63,J68:J70,J77)</f>
        <v>95</v>
      </c>
      <c r="K80" s="0" t="n">
        <f aca="false">SUM(K8:K9,K13:K15,K17:K18,K20:K21,K23:K24,K26:K27,K29,K31:K34,K36:K39,K41,K43,K50,K58:K63,K68:K70,K77)</f>
        <v>95</v>
      </c>
      <c r="L80" s="0" t="n">
        <f aca="false">SUM(L8:L9,L13:L15,L17:L18,L20:L21,L23:L24,L26:L27,L29,L31:L34,L36:L39,L41,L43,L50,L58:L63,L68:L70,L77)</f>
        <v>125</v>
      </c>
      <c r="M80" s="0" t="n">
        <f aca="false">SUM(M8:M9,M13:M15,M17:M18,M20:M21,M23:M24,M26:M27,M29,M31:M34,M36:M39,M41,M43,M50,M58:M63,M68:M70,M77)</f>
        <v>125</v>
      </c>
      <c r="N80" s="0" t="n">
        <f aca="false">SUM(N8:N9,N13:N15,N17:N18,N20:N21,N23:N24,N26:N27,N29,N31:N34,N36:N39,N41,N43,N50,N58:N63,N68:N70,N77)</f>
        <v>125</v>
      </c>
      <c r="O80" s="0" t="n">
        <f aca="false">SUM(O8:O9,O13:O15,O17:O18,O20:O21,O23:O24,O26:O27,O29,O31:O34,O36:O39,O41,O43,O50,O58:O63,O68:O70,O77)</f>
        <v>125</v>
      </c>
      <c r="P80" s="0" t="n">
        <f aca="false">SUM(P8:P9,P13:P15,P17:P18,P20:P21,P23:P24,P26:P27,P29,P31:P34,P36:P39,P41,P43,P50,P58:P63,P68:P70,P77)</f>
        <v>125</v>
      </c>
      <c r="Q80" s="0" t="n">
        <f aca="false">SUM(Q8:Q9,Q13:Q15,Q17:Q18,Q20:Q21,Q23:Q24,Q26:Q27,Q29,Q31:Q34,Q36:Q39,Q41,Q43,Q50,Q58:Q63,Q68:Q70,Q77)</f>
        <v>110</v>
      </c>
    </row>
    <row r="81" customFormat="false" ht="12.75" hidden="false" customHeight="false" outlineLevel="0" collapsed="false">
      <c r="B81" s="0" t="s">
        <v>78</v>
      </c>
      <c r="C81" s="0" t="n">
        <f aca="false">SUM(C10:C12,C16,C19,C28,C30,C35,C40,C42,C45,C67,C71:C73)</f>
        <v>0</v>
      </c>
      <c r="D81" s="0" t="n">
        <f aca="false">SUM(D10:D12,D16,D19,D28,D30,D35,D40,D42,D45,D67,D71:D73)</f>
        <v>0</v>
      </c>
      <c r="E81" s="0" t="n">
        <f aca="false">SUM(E10:E12,E16,E19,E28,E30,E35,E40,E42,E45,E67,E71:E73)</f>
        <v>0</v>
      </c>
      <c r="F81" s="0" t="n">
        <f aca="false">SUM(F10:F12,F16,F19,F28,F30,F35,F40,F42,F45,F67,F71:F73)</f>
        <v>0</v>
      </c>
      <c r="G81" s="0" t="n">
        <f aca="false">SUM(G10:G12,G16,G19,G28,G30,G35,G40,G42,G45,G67,G71:G73)</f>
        <v>0</v>
      </c>
      <c r="H81" s="0" t="n">
        <f aca="false">SUM(H10:H12,H16,H19,H28,H30,H35,H40,H42,H45,H67,H71:H73)</f>
        <v>0</v>
      </c>
      <c r="I81" s="0" t="n">
        <f aca="false">SUM(I10:I12,I16,I19,I28,I30,I35,I40,I42,I45,I67,I71:I73)</f>
        <v>0</v>
      </c>
      <c r="J81" s="0" t="n">
        <f aca="false">SUM(J10:J12,J16,J19,J28,J30,J35,J40,J42,J45,J67,J71:J73)</f>
        <v>0</v>
      </c>
      <c r="K81" s="0" t="n">
        <f aca="false">SUM(K10:K12,K16,K19,K28,K30,K35,K40,K42,K45,K67,K71:K73)</f>
        <v>0</v>
      </c>
      <c r="L81" s="0" t="n">
        <f aca="false">SUM(L10:L12,L16,L19,L28,L30,L35,L40,L42,L45,L67,L71:L73)</f>
        <v>0</v>
      </c>
      <c r="M81" s="0" t="n">
        <f aca="false">SUM(M10:M12,M16,M19,M28,M30,M35,M40,M42,M45,M67,M71:M73)</f>
        <v>0</v>
      </c>
      <c r="N81" s="0" t="n">
        <f aca="false">SUM(N10:N12,N16,N19,N28,N30,N35,N40,N42,N45,N67,N71:N73)</f>
        <v>0</v>
      </c>
      <c r="O81" s="0" t="n">
        <f aca="false">SUM(O10:O12,O16,O19,O28,O30,O35,O40,O42,O45,O67,O71:O73)</f>
        <v>0</v>
      </c>
      <c r="P81" s="0" t="n">
        <f aca="false">SUM(P10:P12,P16,P19,P28,P30,P35,P40,P42,P45,P67,P71:P73)</f>
        <v>0</v>
      </c>
      <c r="Q81" s="0" t="n">
        <f aca="false">SUM(Q10:Q12,Q16,Q19,Q28,Q30,Q35,Q40,Q42,Q45,Q67,Q71:Q73)</f>
        <v>0</v>
      </c>
    </row>
    <row r="82" customFormat="false" ht="12.75" hidden="false" customHeight="false" outlineLevel="0" collapsed="false">
      <c r="B82" s="0" t="s">
        <v>79</v>
      </c>
      <c r="C82" s="0" t="n">
        <f aca="false">SUM(C22,C25,C44,C64:C66)</f>
        <v>935</v>
      </c>
      <c r="D82" s="0" t="n">
        <f aca="false">SUM(D22,D25,D44,D64:D66)</f>
        <v>935</v>
      </c>
      <c r="E82" s="0" t="n">
        <f aca="false">SUM(E22,E25,E44,E64:E66)</f>
        <v>793</v>
      </c>
      <c r="F82" s="0" t="n">
        <f aca="false">SUM(F22,F25,F44,F64:F66)</f>
        <v>804</v>
      </c>
      <c r="G82" s="0" t="n">
        <f aca="false">SUM(G22,G25,G44,G64:G66)</f>
        <v>881</v>
      </c>
      <c r="H82" s="0" t="n">
        <f aca="false">SUM(H22,H25,H44,H64:H66)</f>
        <v>975</v>
      </c>
      <c r="I82" s="0" t="n">
        <f aca="false">SUM(I22,I25,I44,I64:I66)</f>
        <v>998</v>
      </c>
      <c r="J82" s="0" t="n">
        <f aca="false">SUM(J22,J25,J44,J64:J66)</f>
        <v>978</v>
      </c>
      <c r="K82" s="0" t="n">
        <f aca="false">SUM(K22,K25,K44,K64:K66)</f>
        <v>893</v>
      </c>
      <c r="L82" s="0" t="n">
        <f aca="false">SUM(L22,L25,L44,L64:L66)</f>
        <v>852</v>
      </c>
      <c r="M82" s="0" t="n">
        <f aca="false">SUM(M22,M25,M44,M64:M66)</f>
        <v>852</v>
      </c>
      <c r="N82" s="0" t="n">
        <f aca="false">SUM(N22,N25,N44,N64:N66)</f>
        <v>922</v>
      </c>
      <c r="O82" s="0" t="n">
        <f aca="false">SUM(O22,O25,O44,O64:O66)</f>
        <v>967</v>
      </c>
      <c r="P82" s="0" t="n">
        <f aca="false">SUM(P22,P25,P44,P64:P66)</f>
        <v>988</v>
      </c>
      <c r="Q82" s="0" t="n">
        <f aca="false">SUM(Q22,Q25,Q44,Q64:Q66)</f>
        <v>916</v>
      </c>
    </row>
    <row r="83" customFormat="false" ht="12.75" hidden="false" customHeight="false" outlineLevel="0" collapsed="false">
      <c r="B83" s="0" t="s">
        <v>9</v>
      </c>
      <c r="C83" s="0" t="n">
        <f aca="false">SUM(C46:C49,C51:C57,C74:C76)</f>
        <v>288</v>
      </c>
      <c r="D83" s="0" t="n">
        <f aca="false">SUM(D46:D49,D51:D57,D74:D76)</f>
        <v>288</v>
      </c>
      <c r="E83" s="0" t="n">
        <f aca="false">SUM(E46:E49,E51:E57,E74:E76)</f>
        <v>317</v>
      </c>
      <c r="F83" s="0" t="n">
        <f aca="false">SUM(F46:F49,F51:F57,F74:F76)</f>
        <v>383</v>
      </c>
      <c r="G83" s="0" t="n">
        <f aca="false">SUM(G46:G49,G51:G57,G74:G76)</f>
        <v>638</v>
      </c>
      <c r="H83" s="0" t="n">
        <f aca="false">SUM(H46:H49,H51:H57,H74:H76)</f>
        <v>692</v>
      </c>
      <c r="I83" s="0" t="n">
        <f aca="false">SUM(I46:I49,I51:I57,I74:I76)</f>
        <v>667</v>
      </c>
      <c r="J83" s="0" t="n">
        <f aca="false">SUM(J46:J49,J51:J57,J74:J76)</f>
        <v>622</v>
      </c>
      <c r="K83" s="0" t="n">
        <f aca="false">SUM(K46:K49,K51:K57,K74:K76)</f>
        <v>494</v>
      </c>
      <c r="L83" s="0" t="n">
        <f aca="false">SUM(L46:L49,L51:L57,L74:L76)</f>
        <v>467</v>
      </c>
      <c r="M83" s="0" t="n">
        <f aca="false">SUM(M46:M49,M51:M57,M74:M76)</f>
        <v>467</v>
      </c>
      <c r="N83" s="0" t="n">
        <f aca="false">SUM(N46:N49,N51:N57,N74:N76)</f>
        <v>275</v>
      </c>
      <c r="O83" s="0" t="n">
        <f aca="false">SUM(O46:O49,O51:O57,O74:O76)</f>
        <v>293</v>
      </c>
      <c r="P83" s="0" t="n">
        <f aca="false">SUM(P46:P49,P51:P57,P74:P76)</f>
        <v>309</v>
      </c>
      <c r="Q83" s="0" t="n">
        <f aca="false">SUM(Q46:Q49,Q51:Q57,Q74:Q76)</f>
        <v>453</v>
      </c>
    </row>
    <row r="84" customFormat="false" ht="12.75" hidden="false" customHeight="false" outlineLevel="0" collapsed="false">
      <c r="B84" s="0" t="s">
        <v>249</v>
      </c>
      <c r="C84" s="0" t="n">
        <f aca="false">SUM(C80:C83)</f>
        <v>1348</v>
      </c>
      <c r="D84" s="0" t="n">
        <f aca="false">SUM(D80:D83)</f>
        <v>1348</v>
      </c>
      <c r="E84" s="0" t="n">
        <f aca="false">SUM(E80:E83)</f>
        <v>1235</v>
      </c>
      <c r="F84" s="0" t="n">
        <f aca="false">SUM(F80:F83)</f>
        <v>1282</v>
      </c>
      <c r="G84" s="0" t="n">
        <f aca="false">SUM(G80:G83)</f>
        <v>1614</v>
      </c>
      <c r="H84" s="0" t="n">
        <f aca="false">SUM(H80:H83)</f>
        <v>1762</v>
      </c>
      <c r="I84" s="0" t="n">
        <f aca="false">SUM(I80:I83)</f>
        <v>1760</v>
      </c>
      <c r="J84" s="0" t="n">
        <f aca="false">SUM(J80:J83)</f>
        <v>1695</v>
      </c>
      <c r="K84" s="0" t="n">
        <f aca="false">SUM(K80:K83)</f>
        <v>1482</v>
      </c>
      <c r="L84" s="0" t="n">
        <f aca="false">SUM(L80:L83)</f>
        <v>1444</v>
      </c>
      <c r="M84" s="0" t="n">
        <f aca="false">SUM(M80:M83)</f>
        <v>1444</v>
      </c>
      <c r="N84" s="0" t="n">
        <f aca="false">SUM(N80:N83)</f>
        <v>1322</v>
      </c>
      <c r="O84" s="0" t="n">
        <f aca="false">SUM(O80:O83)</f>
        <v>1385</v>
      </c>
      <c r="P84" s="0" t="n">
        <f aca="false">SUM(P80:P83)</f>
        <v>1422</v>
      </c>
      <c r="Q84" s="0" t="n">
        <f aca="false">SUM(Q80:Q83)</f>
        <v>1479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8.99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248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121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7" customFormat="false" ht="12.75" hidden="false" customHeight="false" outlineLevel="0" collapsed="false">
      <c r="B7" s="12" t="s">
        <v>249</v>
      </c>
    </row>
    <row r="8" customFormat="false" ht="12.75" hidden="false" customHeight="false" outlineLevel="0" collapsed="false">
      <c r="A8" s="0" t="n">
        <v>1</v>
      </c>
      <c r="B8" s="0" t="s">
        <v>250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</row>
    <row r="9" customFormat="false" ht="12.75" hidden="false" customHeight="false" outlineLevel="0" collapsed="false">
      <c r="A9" s="0" t="n">
        <v>2</v>
      </c>
      <c r="B9" s="0" t="s">
        <v>251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3</v>
      </c>
      <c r="B10" s="0" t="s">
        <v>252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4</v>
      </c>
      <c r="B11" s="0" t="s">
        <v>252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5</v>
      </c>
      <c r="B12" s="0" t="s">
        <v>253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6</v>
      </c>
      <c r="B13" s="0" t="s">
        <v>254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7</v>
      </c>
      <c r="B14" s="0" t="s">
        <v>255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8</v>
      </c>
      <c r="B15" s="0" t="s">
        <v>256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9</v>
      </c>
      <c r="B16" s="0" t="s">
        <v>257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7" customFormat="false" ht="12.75" hidden="false" customHeight="false" outlineLevel="0" collapsed="false">
      <c r="A17" s="0" t="n">
        <v>10</v>
      </c>
      <c r="B17" s="0" t="s">
        <v>258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</row>
    <row r="18" customFormat="false" ht="12.75" hidden="false" customHeight="false" outlineLevel="0" collapsed="false">
      <c r="A18" s="0" t="n">
        <v>11</v>
      </c>
      <c r="B18" s="0" t="s">
        <v>259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</row>
    <row r="19" customFormat="false" ht="12.75" hidden="false" customHeight="false" outlineLevel="0" collapsed="false">
      <c r="A19" s="0" t="n">
        <v>12</v>
      </c>
      <c r="B19" s="0" t="s">
        <v>260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</row>
    <row r="20" customFormat="false" ht="12.75" hidden="false" customHeight="false" outlineLevel="0" collapsed="false">
      <c r="A20" s="0" t="n">
        <v>13</v>
      </c>
      <c r="B20" s="0" t="s">
        <v>261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</row>
    <row r="21" customFormat="false" ht="12.75" hidden="false" customHeight="false" outlineLevel="0" collapsed="false">
      <c r="A21" s="0" t="n">
        <v>14</v>
      </c>
      <c r="B21" s="0" t="s">
        <v>262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15</v>
      </c>
      <c r="B22" s="0" t="s">
        <v>263</v>
      </c>
      <c r="C22" s="0" t="n">
        <v>6</v>
      </c>
      <c r="D22" s="0" t="n">
        <v>6</v>
      </c>
      <c r="E22" s="0" t="n">
        <v>6</v>
      </c>
      <c r="F22" s="0" t="n">
        <v>6</v>
      </c>
      <c r="G22" s="0" t="n">
        <v>6</v>
      </c>
      <c r="H22" s="0" t="n">
        <v>6</v>
      </c>
      <c r="I22" s="0" t="n">
        <v>6</v>
      </c>
      <c r="J22" s="0" t="n">
        <v>6</v>
      </c>
      <c r="K22" s="0" t="n">
        <v>6</v>
      </c>
      <c r="L22" s="0" t="n">
        <v>6</v>
      </c>
      <c r="M22" s="0" t="n">
        <v>6</v>
      </c>
      <c r="N22" s="0" t="n">
        <v>6</v>
      </c>
      <c r="O22" s="0" t="n">
        <v>6</v>
      </c>
      <c r="P22" s="0" t="n">
        <v>6</v>
      </c>
      <c r="Q22" s="0" t="n">
        <v>6</v>
      </c>
    </row>
    <row r="23" customFormat="false" ht="12.75" hidden="false" customHeight="false" outlineLevel="0" collapsed="false">
      <c r="A23" s="0" t="n">
        <v>16</v>
      </c>
      <c r="B23" s="0" t="s">
        <v>264</v>
      </c>
      <c r="C23" s="0" t="n">
        <v>50</v>
      </c>
      <c r="D23" s="0" t="n">
        <v>50</v>
      </c>
      <c r="E23" s="0" t="n">
        <v>50</v>
      </c>
      <c r="F23" s="0" t="n">
        <v>50</v>
      </c>
      <c r="G23" s="0" t="n">
        <v>50</v>
      </c>
      <c r="H23" s="0" t="n">
        <v>50</v>
      </c>
      <c r="I23" s="0" t="n">
        <v>50</v>
      </c>
      <c r="J23" s="0" t="n">
        <v>50</v>
      </c>
      <c r="K23" s="0" t="n">
        <v>50</v>
      </c>
      <c r="L23" s="0" t="n">
        <v>50</v>
      </c>
      <c r="M23" s="0" t="n">
        <v>50</v>
      </c>
      <c r="N23" s="0" t="n">
        <v>50</v>
      </c>
      <c r="O23" s="0" t="n">
        <v>50</v>
      </c>
      <c r="P23" s="0" t="n">
        <v>50</v>
      </c>
      <c r="Q23" s="0" t="n">
        <v>50</v>
      </c>
    </row>
    <row r="24" customFormat="false" ht="12.75" hidden="false" customHeight="false" outlineLevel="0" collapsed="false">
      <c r="A24" s="0" t="n">
        <v>17</v>
      </c>
      <c r="B24" s="0" t="s">
        <v>265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</row>
    <row r="25" customFormat="false" ht="12.75" hidden="false" customHeight="false" outlineLevel="0" collapsed="false">
      <c r="A25" s="0" t="n">
        <v>18</v>
      </c>
      <c r="B25" s="0" t="s">
        <v>266</v>
      </c>
      <c r="C25" s="0" t="n">
        <v>25</v>
      </c>
      <c r="D25" s="0" t="n">
        <v>25</v>
      </c>
      <c r="E25" s="0" t="n">
        <v>25</v>
      </c>
      <c r="F25" s="0" t="n">
        <v>25</v>
      </c>
      <c r="G25" s="0" t="n">
        <v>25</v>
      </c>
      <c r="H25" s="0" t="n">
        <v>25</v>
      </c>
      <c r="I25" s="0" t="n">
        <v>25</v>
      </c>
      <c r="J25" s="0" t="n">
        <v>25</v>
      </c>
      <c r="K25" s="0" t="n">
        <v>25</v>
      </c>
      <c r="L25" s="0" t="n">
        <v>25</v>
      </c>
      <c r="M25" s="0" t="n">
        <v>25</v>
      </c>
      <c r="N25" s="0" t="n">
        <v>25</v>
      </c>
      <c r="O25" s="0" t="n">
        <v>25</v>
      </c>
      <c r="P25" s="0" t="n">
        <v>25</v>
      </c>
      <c r="Q25" s="0" t="n">
        <v>25</v>
      </c>
    </row>
    <row r="26" customFormat="false" ht="12.75" hidden="false" customHeight="false" outlineLevel="0" collapsed="false">
      <c r="A26" s="0" t="n">
        <v>19</v>
      </c>
      <c r="B26" s="0" t="s">
        <v>267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</row>
    <row r="27" customFormat="false" ht="12.75" hidden="false" customHeight="false" outlineLevel="0" collapsed="false">
      <c r="A27" s="0" t="n">
        <v>20</v>
      </c>
      <c r="B27" s="0" t="s">
        <v>268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</row>
    <row r="28" customFormat="false" ht="12.75" hidden="false" customHeight="false" outlineLevel="0" collapsed="false">
      <c r="A28" s="0" t="n">
        <v>21</v>
      </c>
      <c r="B28" s="0" t="s">
        <v>269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22</v>
      </c>
      <c r="B29" s="0" t="s">
        <v>270</v>
      </c>
      <c r="C29" s="0" t="n">
        <v>75</v>
      </c>
      <c r="D29" s="0" t="n">
        <v>75</v>
      </c>
      <c r="E29" s="0" t="n">
        <v>75</v>
      </c>
      <c r="F29" s="0" t="n">
        <v>45</v>
      </c>
      <c r="G29" s="0" t="n">
        <v>45</v>
      </c>
      <c r="H29" s="0" t="n">
        <v>45</v>
      </c>
      <c r="I29" s="0" t="n">
        <v>45</v>
      </c>
      <c r="J29" s="0" t="n">
        <v>45</v>
      </c>
      <c r="K29" s="0" t="n">
        <v>45</v>
      </c>
      <c r="L29" s="0" t="n">
        <v>75</v>
      </c>
      <c r="M29" s="0" t="n">
        <v>75</v>
      </c>
      <c r="N29" s="0" t="n">
        <v>75</v>
      </c>
      <c r="O29" s="0" t="n">
        <v>75</v>
      </c>
      <c r="P29" s="0" t="n">
        <v>75</v>
      </c>
      <c r="Q29" s="0" t="n">
        <v>60</v>
      </c>
    </row>
    <row r="30" customFormat="false" ht="12.75" hidden="false" customHeight="false" outlineLevel="0" collapsed="false">
      <c r="A30" s="0" t="n">
        <v>23</v>
      </c>
      <c r="B30" s="0" t="s">
        <v>271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</row>
    <row r="31" customFormat="false" ht="12.75" hidden="false" customHeight="false" outlineLevel="0" collapsed="false">
      <c r="A31" s="0" t="n">
        <v>24</v>
      </c>
      <c r="B31" s="0" t="s">
        <v>272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</row>
    <row r="32" customFormat="false" ht="12.75" hidden="false" customHeight="false" outlineLevel="0" collapsed="false">
      <c r="A32" s="0" t="n">
        <v>25</v>
      </c>
      <c r="B32" s="0" t="s">
        <v>273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</row>
    <row r="33" customFormat="false" ht="12.75" hidden="false" customHeight="false" outlineLevel="0" collapsed="false">
      <c r="A33" s="0" t="n">
        <v>26</v>
      </c>
      <c r="B33" s="0" t="s">
        <v>274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</row>
    <row r="34" customFormat="false" ht="12.75" hidden="false" customHeight="false" outlineLevel="0" collapsed="false">
      <c r="A34" s="0" t="n">
        <v>27</v>
      </c>
      <c r="B34" s="0" t="s">
        <v>275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28</v>
      </c>
      <c r="B35" s="0" t="s">
        <v>276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29</v>
      </c>
      <c r="B36" s="0" t="s">
        <v>277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</row>
    <row r="37" customFormat="false" ht="12.75" hidden="false" customHeight="false" outlineLevel="0" collapsed="false">
      <c r="A37" s="0" t="n">
        <v>30</v>
      </c>
      <c r="B37" s="0" t="s">
        <v>278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</row>
    <row r="38" customFormat="false" ht="12.75" hidden="false" customHeight="false" outlineLevel="0" collapsed="false">
      <c r="A38" s="0" t="n">
        <v>31</v>
      </c>
      <c r="B38" s="0" t="s">
        <v>279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</row>
    <row r="39" customFormat="false" ht="12.75" hidden="false" customHeight="false" outlineLevel="0" collapsed="false">
      <c r="A39" s="0" t="n">
        <v>32</v>
      </c>
      <c r="B39" s="0" t="s">
        <v>280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</row>
    <row r="40" customFormat="false" ht="12.75" hidden="false" customHeight="false" outlineLevel="0" collapsed="false">
      <c r="A40" s="0" t="n">
        <v>33</v>
      </c>
      <c r="B40" s="0" t="s">
        <v>281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</row>
    <row r="41" customFormat="false" ht="12.75" hidden="false" customHeight="false" outlineLevel="0" collapsed="false">
      <c r="A41" s="0" t="n">
        <v>34</v>
      </c>
      <c r="B41" s="0" t="s">
        <v>282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35</v>
      </c>
      <c r="B42" s="0" t="s">
        <v>283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36</v>
      </c>
      <c r="B43" s="0" t="s">
        <v>284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</row>
    <row r="44" customFormat="false" ht="12.75" hidden="false" customHeight="false" outlineLevel="0" collapsed="false">
      <c r="A44" s="0" t="n">
        <v>37</v>
      </c>
      <c r="B44" s="0" t="s">
        <v>285</v>
      </c>
      <c r="C44" s="0" t="n">
        <v>879</v>
      </c>
      <c r="D44" s="0" t="n">
        <v>879</v>
      </c>
      <c r="E44" s="0" t="n">
        <v>736</v>
      </c>
      <c r="F44" s="0" t="n">
        <v>747</v>
      </c>
      <c r="G44" s="0" t="n">
        <v>824</v>
      </c>
      <c r="H44" s="0" t="n">
        <v>918</v>
      </c>
      <c r="I44" s="0" t="n">
        <v>941</v>
      </c>
      <c r="J44" s="0" t="n">
        <v>921</v>
      </c>
      <c r="K44" s="0" t="n">
        <v>837</v>
      </c>
      <c r="L44" s="0" t="n">
        <v>795</v>
      </c>
      <c r="M44" s="0" t="n">
        <v>795</v>
      </c>
      <c r="N44" s="0" t="n">
        <v>866</v>
      </c>
      <c r="O44" s="0" t="n">
        <v>910</v>
      </c>
      <c r="P44" s="0" t="n">
        <v>932</v>
      </c>
      <c r="Q44" s="0" t="n">
        <v>859</v>
      </c>
    </row>
    <row r="45" customFormat="false" ht="12.75" hidden="false" customHeight="false" outlineLevel="0" collapsed="false">
      <c r="A45" s="0" t="n">
        <v>38</v>
      </c>
      <c r="B45" s="0" t="s">
        <v>286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</row>
    <row r="46" customFormat="false" ht="12.75" hidden="false" customHeight="false" outlineLevel="0" collapsed="false">
      <c r="A46" s="0" t="n">
        <v>39</v>
      </c>
      <c r="B46" s="0" t="s">
        <v>287</v>
      </c>
      <c r="C46" s="0" t="n">
        <v>275</v>
      </c>
      <c r="D46" s="0" t="n">
        <v>275</v>
      </c>
      <c r="E46" s="0" t="n">
        <v>275</v>
      </c>
      <c r="F46" s="0" t="n">
        <v>275</v>
      </c>
      <c r="G46" s="0" t="n">
        <v>275</v>
      </c>
      <c r="H46" s="0" t="n">
        <v>275</v>
      </c>
      <c r="I46" s="0" t="n">
        <v>275</v>
      </c>
      <c r="J46" s="0" t="n">
        <v>275</v>
      </c>
      <c r="K46" s="0" t="n">
        <v>275</v>
      </c>
      <c r="L46" s="0" t="n">
        <v>275</v>
      </c>
      <c r="M46" s="0" t="n">
        <v>275</v>
      </c>
      <c r="N46" s="0" t="n">
        <v>275</v>
      </c>
      <c r="O46" s="0" t="n">
        <v>275</v>
      </c>
      <c r="P46" s="0" t="n">
        <v>275</v>
      </c>
      <c r="Q46" s="0" t="n">
        <v>275</v>
      </c>
    </row>
    <row r="47" customFormat="false" ht="12.75" hidden="false" customHeight="false" outlineLevel="0" collapsed="false">
      <c r="A47" s="0" t="n">
        <v>40</v>
      </c>
      <c r="B47" s="0" t="s">
        <v>288</v>
      </c>
      <c r="C47" s="0" t="n">
        <v>13</v>
      </c>
      <c r="D47" s="0" t="n">
        <v>13</v>
      </c>
      <c r="E47" s="0" t="n">
        <v>42</v>
      </c>
      <c r="F47" s="0" t="n">
        <v>108</v>
      </c>
      <c r="G47" s="0" t="n">
        <v>161</v>
      </c>
      <c r="H47" s="0" t="n">
        <v>215</v>
      </c>
      <c r="I47" s="0" t="n">
        <v>189</v>
      </c>
      <c r="J47" s="0" t="n">
        <v>145</v>
      </c>
      <c r="K47" s="0" t="n">
        <v>117</v>
      </c>
      <c r="L47" s="0" t="n">
        <v>90</v>
      </c>
      <c r="M47" s="0" t="n">
        <v>90</v>
      </c>
      <c r="N47" s="0" t="n">
        <v>0</v>
      </c>
      <c r="O47" s="0" t="n">
        <v>18</v>
      </c>
      <c r="P47" s="0" t="n">
        <v>34</v>
      </c>
      <c r="Q47" s="0" t="n">
        <v>94</v>
      </c>
    </row>
    <row r="48" customFormat="false" ht="12.75" hidden="false" customHeight="false" outlineLevel="0" collapsed="false">
      <c r="A48" s="0" t="n">
        <v>41</v>
      </c>
      <c r="B48" s="0" t="s">
        <v>289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1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</row>
    <row r="49" customFormat="false" ht="12.75" hidden="false" customHeight="false" outlineLevel="0" collapsed="false">
      <c r="A49" s="0" t="n">
        <v>42</v>
      </c>
      <c r="B49" s="0" t="s">
        <v>290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43</v>
      </c>
      <c r="B50" s="0" t="s">
        <v>291</v>
      </c>
      <c r="C50" s="0" t="n">
        <v>0</v>
      </c>
      <c r="D50" s="0" t="n">
        <v>0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</row>
    <row r="51" customFormat="false" ht="12.75" hidden="false" customHeight="false" outlineLevel="0" collapsed="false">
      <c r="A51" s="0" t="n">
        <v>44</v>
      </c>
      <c r="B51" s="0" t="s">
        <v>292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</row>
    <row r="52" customFormat="false" ht="12.75" hidden="false" customHeight="false" outlineLevel="0" collapsed="false">
      <c r="A52" s="0" t="n">
        <v>45</v>
      </c>
      <c r="B52" s="0" t="s">
        <v>293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</row>
    <row r="53" customFormat="false" ht="12.75" hidden="false" customHeight="false" outlineLevel="0" collapsed="false">
      <c r="A53" s="0" t="n">
        <v>46</v>
      </c>
      <c r="B53" s="0" t="s">
        <v>294</v>
      </c>
      <c r="C53" s="0" t="n">
        <v>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</row>
    <row r="54" customFormat="false" ht="12.75" hidden="false" customHeight="false" outlineLevel="0" collapsed="false">
      <c r="A54" s="0" t="n">
        <v>47</v>
      </c>
      <c r="B54" s="0" t="s">
        <v>295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48</v>
      </c>
      <c r="B55" s="0" t="s">
        <v>296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49</v>
      </c>
      <c r="B56" s="0" t="s">
        <v>297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50</v>
      </c>
      <c r="B57" s="0" t="s">
        <v>298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101</v>
      </c>
      <c r="H57" s="0" t="n">
        <v>101</v>
      </c>
      <c r="I57" s="0" t="n">
        <v>101</v>
      </c>
      <c r="J57" s="0" t="n">
        <v>101</v>
      </c>
      <c r="K57" s="0" t="n">
        <v>51</v>
      </c>
      <c r="L57" s="0" t="n">
        <v>51</v>
      </c>
      <c r="M57" s="0" t="n">
        <v>51</v>
      </c>
      <c r="N57" s="0" t="n">
        <v>0</v>
      </c>
      <c r="O57" s="0" t="n">
        <v>0</v>
      </c>
      <c r="P57" s="0" t="n">
        <v>0</v>
      </c>
      <c r="Q57" s="0" t="n">
        <v>42</v>
      </c>
    </row>
    <row r="58" customFormat="false" ht="12.75" hidden="false" customHeight="false" outlineLevel="0" collapsed="false">
      <c r="A58" s="0" t="n">
        <v>51</v>
      </c>
      <c r="B58" s="0" t="s">
        <v>299</v>
      </c>
      <c r="C58" s="0" t="n">
        <v>0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</row>
    <row r="59" customFormat="false" ht="12.75" hidden="false" customHeight="false" outlineLevel="0" collapsed="false">
      <c r="A59" s="0" t="n">
        <v>52</v>
      </c>
      <c r="B59" s="0" t="s">
        <v>300</v>
      </c>
      <c r="C59" s="0" t="n">
        <v>0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</row>
    <row r="60" customFormat="false" ht="12.75" hidden="false" customHeight="false" outlineLevel="0" collapsed="false">
      <c r="A60" s="0" t="n">
        <v>53</v>
      </c>
      <c r="B60" s="0" t="s">
        <v>301</v>
      </c>
      <c r="C60" s="0" t="n">
        <v>0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</row>
    <row r="61" customFormat="false" ht="12.75" hidden="false" customHeight="false" outlineLevel="0" collapsed="false">
      <c r="A61" s="0" t="n">
        <v>54</v>
      </c>
      <c r="B61" s="0" t="s">
        <v>302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</row>
    <row r="62" customFormat="false" ht="12.75" hidden="false" customHeight="false" outlineLevel="0" collapsed="false">
      <c r="A62" s="0" t="n">
        <v>55</v>
      </c>
      <c r="B62" s="0" t="s">
        <v>303</v>
      </c>
      <c r="C62" s="0" t="n">
        <v>0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</row>
    <row r="63" customFormat="false" ht="12.75" hidden="false" customHeight="false" outlineLevel="0" collapsed="false">
      <c r="A63" s="0" t="n">
        <v>56</v>
      </c>
      <c r="B63" s="0" t="s">
        <v>304</v>
      </c>
      <c r="C63" s="0" t="n">
        <v>0</v>
      </c>
      <c r="D63" s="0" t="n">
        <v>0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</row>
    <row r="64" customFormat="false" ht="12.75" hidden="false" customHeight="false" outlineLevel="0" collapsed="false">
      <c r="A64" s="0" t="n">
        <v>57</v>
      </c>
      <c r="B64" s="0" t="s">
        <v>305</v>
      </c>
      <c r="C64" s="0" t="n">
        <v>21</v>
      </c>
      <c r="D64" s="0" t="n">
        <v>21</v>
      </c>
      <c r="E64" s="0" t="n">
        <v>21</v>
      </c>
      <c r="F64" s="0" t="n">
        <v>21</v>
      </c>
      <c r="G64" s="0" t="n">
        <v>21</v>
      </c>
      <c r="H64" s="0" t="n">
        <v>21</v>
      </c>
      <c r="I64" s="0" t="n">
        <v>21</v>
      </c>
      <c r="J64" s="0" t="n">
        <v>21</v>
      </c>
      <c r="K64" s="0" t="n">
        <v>21</v>
      </c>
      <c r="L64" s="0" t="n">
        <v>21</v>
      </c>
      <c r="M64" s="0" t="n">
        <v>21</v>
      </c>
      <c r="N64" s="0" t="n">
        <v>21</v>
      </c>
      <c r="O64" s="0" t="n">
        <v>21</v>
      </c>
      <c r="P64" s="0" t="n">
        <v>21</v>
      </c>
      <c r="Q64" s="0" t="n">
        <v>21</v>
      </c>
    </row>
    <row r="65" customFormat="false" ht="12.75" hidden="false" customHeight="false" outlineLevel="0" collapsed="false">
      <c r="A65" s="0" t="n">
        <v>58</v>
      </c>
      <c r="B65" s="0" t="s">
        <v>306</v>
      </c>
      <c r="C65" s="0" t="n">
        <v>10</v>
      </c>
      <c r="D65" s="0" t="n">
        <v>10</v>
      </c>
      <c r="E65" s="0" t="n">
        <v>10</v>
      </c>
      <c r="F65" s="0" t="n">
        <v>10</v>
      </c>
      <c r="G65" s="0" t="n">
        <v>10</v>
      </c>
      <c r="H65" s="0" t="n">
        <v>10</v>
      </c>
      <c r="I65" s="0" t="n">
        <v>10</v>
      </c>
      <c r="J65" s="0" t="n">
        <v>10</v>
      </c>
      <c r="K65" s="0" t="n">
        <v>10</v>
      </c>
      <c r="L65" s="0" t="n">
        <v>10</v>
      </c>
      <c r="M65" s="0" t="n">
        <v>10</v>
      </c>
      <c r="N65" s="0" t="n">
        <v>10</v>
      </c>
      <c r="O65" s="0" t="n">
        <v>10</v>
      </c>
      <c r="P65" s="0" t="n">
        <v>10</v>
      </c>
      <c r="Q65" s="0" t="n">
        <v>10</v>
      </c>
    </row>
    <row r="66" customFormat="false" ht="12.75" hidden="false" customHeight="false" outlineLevel="0" collapsed="false">
      <c r="A66" s="0" t="n">
        <v>59</v>
      </c>
      <c r="B66" s="0" t="s">
        <v>307</v>
      </c>
      <c r="C66" s="0" t="n">
        <v>0</v>
      </c>
      <c r="D66" s="0" t="n">
        <v>0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</row>
    <row r="67" customFormat="false" ht="12.75" hidden="false" customHeight="false" outlineLevel="0" collapsed="false">
      <c r="A67" s="0" t="n">
        <v>60</v>
      </c>
      <c r="B67" s="0" t="s">
        <v>308</v>
      </c>
      <c r="C67" s="0" t="n">
        <v>0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</row>
    <row r="68" customFormat="false" ht="12.75" hidden="false" customHeight="false" outlineLevel="0" collapsed="false">
      <c r="A68" s="0" t="n">
        <v>61</v>
      </c>
      <c r="B68" s="0" t="s">
        <v>309</v>
      </c>
      <c r="C68" s="0" t="n">
        <v>0</v>
      </c>
      <c r="D68" s="0" t="n">
        <v>0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</row>
    <row r="69" customFormat="false" ht="12.75" hidden="false" customHeight="false" outlineLevel="0" collapsed="false">
      <c r="A69" s="0" t="n">
        <v>62</v>
      </c>
      <c r="B69" s="0" t="s">
        <v>310</v>
      </c>
      <c r="C69" s="0" t="n">
        <v>0</v>
      </c>
      <c r="D69" s="0" t="n">
        <v>0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</row>
    <row r="70" customFormat="false" ht="12.75" hidden="false" customHeight="false" outlineLevel="0" collapsed="false">
      <c r="A70" s="0" t="n">
        <v>63</v>
      </c>
      <c r="B70" s="0" t="s">
        <v>311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</row>
    <row r="71" customFormat="false" ht="12.75" hidden="false" customHeight="false" outlineLevel="0" collapsed="false">
      <c r="A71" s="0" t="n">
        <v>64</v>
      </c>
      <c r="B71" s="0" t="s">
        <v>312</v>
      </c>
      <c r="C71" s="0" t="n">
        <v>0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</row>
    <row r="72" customFormat="false" ht="12.75" hidden="false" customHeight="false" outlineLevel="0" collapsed="false">
      <c r="A72" s="0" t="n">
        <v>65</v>
      </c>
      <c r="B72" s="0" t="s">
        <v>313</v>
      </c>
      <c r="C72" s="0" t="n">
        <v>0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</row>
    <row r="73" customFormat="false" ht="12.75" hidden="false" customHeight="false" outlineLevel="0" collapsed="false">
      <c r="A73" s="0" t="n">
        <v>66</v>
      </c>
      <c r="B73" s="0" t="s">
        <v>314</v>
      </c>
      <c r="C73" s="0" t="n">
        <v>0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</row>
    <row r="74" customFormat="false" ht="12.75" hidden="false" customHeight="false" outlineLevel="0" collapsed="false">
      <c r="A74" s="0" t="n">
        <v>67</v>
      </c>
      <c r="B74" s="0" t="s">
        <v>315</v>
      </c>
      <c r="C74" s="0" t="n">
        <v>0</v>
      </c>
      <c r="D74" s="0" t="n">
        <v>0</v>
      </c>
      <c r="E74" s="0" t="n">
        <v>0</v>
      </c>
      <c r="F74" s="0" t="n">
        <v>0</v>
      </c>
      <c r="G74" s="0" t="n">
        <v>101</v>
      </c>
      <c r="H74" s="0" t="n">
        <v>101</v>
      </c>
      <c r="I74" s="0" t="n">
        <v>101</v>
      </c>
      <c r="J74" s="0" t="n">
        <v>101</v>
      </c>
      <c r="K74" s="0" t="n">
        <v>51</v>
      </c>
      <c r="L74" s="0" t="n">
        <v>51</v>
      </c>
      <c r="M74" s="0" t="n">
        <v>51</v>
      </c>
      <c r="N74" s="0" t="n">
        <v>0</v>
      </c>
      <c r="O74" s="0" t="n">
        <v>0</v>
      </c>
      <c r="P74" s="0" t="n">
        <v>0</v>
      </c>
      <c r="Q74" s="0" t="n">
        <v>42</v>
      </c>
    </row>
    <row r="75" customFormat="false" ht="12.75" hidden="false" customHeight="false" outlineLevel="0" collapsed="false">
      <c r="A75" s="0" t="n">
        <v>68</v>
      </c>
      <c r="B75" s="0" t="s">
        <v>316</v>
      </c>
      <c r="C75" s="0" t="n">
        <v>0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</row>
    <row r="76" customFormat="false" ht="12.75" hidden="false" customHeight="false" outlineLevel="0" collapsed="false">
      <c r="A76" s="0" t="n">
        <v>69</v>
      </c>
      <c r="B76" s="0" t="s">
        <v>317</v>
      </c>
      <c r="C76" s="0" t="n">
        <v>0</v>
      </c>
      <c r="D76" s="0" t="n">
        <v>0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</row>
    <row r="77" customFormat="false" ht="12.75" hidden="false" customHeight="false" outlineLevel="0" collapsed="false">
      <c r="A77" s="0" t="n">
        <v>70</v>
      </c>
      <c r="B77" s="0" t="s">
        <v>318</v>
      </c>
      <c r="C77" s="0" t="n">
        <v>0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</row>
    <row r="78" customFormat="false" ht="12.75" hidden="false" customHeight="false" outlineLevel="0" collapsed="false">
      <c r="A78" s="0" t="n">
        <v>71</v>
      </c>
      <c r="B78" s="0" t="s">
        <v>249</v>
      </c>
      <c r="C78" s="0" t="n">
        <v>1353</v>
      </c>
      <c r="D78" s="0" t="n">
        <v>1353</v>
      </c>
      <c r="E78" s="0" t="n">
        <v>1240</v>
      </c>
      <c r="F78" s="0" t="n">
        <v>1287</v>
      </c>
      <c r="G78" s="0" t="n">
        <v>1618</v>
      </c>
      <c r="H78" s="0" t="n">
        <v>1767</v>
      </c>
      <c r="I78" s="0" t="n">
        <v>1764</v>
      </c>
      <c r="J78" s="0" t="n">
        <v>1700</v>
      </c>
      <c r="K78" s="0" t="n">
        <v>1486</v>
      </c>
      <c r="L78" s="0" t="n">
        <v>1448</v>
      </c>
      <c r="M78" s="0" t="n">
        <v>1447</v>
      </c>
      <c r="N78" s="0" t="n">
        <v>1326</v>
      </c>
      <c r="O78" s="0" t="n">
        <v>1390</v>
      </c>
      <c r="P78" s="0" t="n">
        <v>1427</v>
      </c>
      <c r="Q78" s="0" t="n">
        <v>1484</v>
      </c>
    </row>
    <row r="80" customFormat="false" ht="12.75" hidden="false" customHeight="false" outlineLevel="0" collapsed="false">
      <c r="B80" s="0" t="s">
        <v>77</v>
      </c>
      <c r="C80" s="0" t="n">
        <f aca="false">SUM(C8:C9,C13:C15,C17:C18,C20:C21,C23:C24,C26:C27,C29,C31:C34,C36:C39,C41,C43,C50,C58:C63,C68:C70,C77)</f>
        <v>125</v>
      </c>
      <c r="D80" s="0" t="n">
        <f aca="false">SUM(D8:D9,D13:D15,D17:D18,D20:D21,D23:D24,D26:D27,D29,D31:D34,D36:D39,D41,D43,D50,D58:D63,D68:D70,D77)</f>
        <v>125</v>
      </c>
      <c r="E80" s="0" t="n">
        <f aca="false">SUM(E8:E9,E13:E15,E17:E18,E20:E21,E23:E24,E26:E27,E29,E31:E34,E36:E39,E41,E43,E50,E58:E63,E68:E70,E77)</f>
        <v>125</v>
      </c>
      <c r="F80" s="0" t="n">
        <f aca="false">SUM(F8:F9,F13:F15,F17:F18,F20:F21,F23:F24,F26:F27,F29,F31:F34,F36:F39,F41,F43,F50,F58:F63,F68:F70,F77)</f>
        <v>95</v>
      </c>
      <c r="G80" s="0" t="n">
        <f aca="false">SUM(G8:G9,G13:G15,G17:G18,G20:G21,G23:G24,G26:G27,G29,G31:G34,G36:G39,G41,G43,G50,G58:G63,G68:G70,G77)</f>
        <v>95</v>
      </c>
      <c r="H80" s="0" t="n">
        <f aca="false">SUM(H8:H9,H13:H15,H17:H18,H20:H21,H23:H24,H26:H27,H29,H31:H34,H36:H39,H41,H43,H50,H58:H63,H68:H70,H77)</f>
        <v>95</v>
      </c>
      <c r="I80" s="0" t="n">
        <f aca="false">SUM(I8:I9,I13:I15,I17:I18,I20:I21,I23:I24,I26:I27,I29,I31:I34,I36:I39,I41,I43,I50,I58:I63,I68:I70,I77)</f>
        <v>95</v>
      </c>
      <c r="J80" s="0" t="n">
        <f aca="false">SUM(J8:J9,J13:J15,J17:J18,J20:J21,J23:J24,J26:J27,J29,J31:J34,J36:J39,J41,J43,J50,J58:J63,J68:J70,J77)</f>
        <v>95</v>
      </c>
      <c r="K80" s="0" t="n">
        <f aca="false">SUM(K8:K9,K13:K15,K17:K18,K20:K21,K23:K24,K26:K27,K29,K31:K34,K36:K39,K41,K43,K50,K58:K63,K68:K70,K77)</f>
        <v>95</v>
      </c>
      <c r="L80" s="0" t="n">
        <f aca="false">SUM(L8:L9,L13:L15,L17:L18,L20:L21,L23:L24,L26:L27,L29,L31:L34,L36:L39,L41,L43,L50,L58:L63,L68:L70,L77)</f>
        <v>125</v>
      </c>
      <c r="M80" s="0" t="n">
        <f aca="false">SUM(M8:M9,M13:M15,M17:M18,M20:M21,M23:M24,M26:M27,M29,M31:M34,M36:M39,M41,M43,M50,M58:M63,M68:M70,M77)</f>
        <v>125</v>
      </c>
      <c r="N80" s="0" t="n">
        <f aca="false">SUM(N8:N9,N13:N15,N17:N18,N20:N21,N23:N24,N26:N27,N29,N31:N34,N36:N39,N41,N43,N50,N58:N63,N68:N70,N77)</f>
        <v>125</v>
      </c>
      <c r="O80" s="0" t="n">
        <f aca="false">SUM(O8:O9,O13:O15,O17:O18,O20:O21,O23:O24,O26:O27,O29,O31:O34,O36:O39,O41,O43,O50,O58:O63,O68:O70,O77)</f>
        <v>125</v>
      </c>
      <c r="P80" s="0" t="n">
        <f aca="false">SUM(P8:P9,P13:P15,P17:P18,P20:P21,P23:P24,P26:P27,P29,P31:P34,P36:P39,P41,P43,P50,P58:P63,P68:P70,P77)</f>
        <v>125</v>
      </c>
      <c r="Q80" s="0" t="n">
        <f aca="false">SUM(Q8:Q9,Q13:Q15,Q17:Q18,Q20:Q21,Q23:Q24,Q26:Q27,Q29,Q31:Q34,Q36:Q39,Q41,Q43,Q50,Q58:Q63,Q68:Q70,Q77)</f>
        <v>110</v>
      </c>
    </row>
    <row r="81" customFormat="false" ht="12.75" hidden="false" customHeight="false" outlineLevel="0" collapsed="false">
      <c r="B81" s="0" t="s">
        <v>78</v>
      </c>
      <c r="C81" s="0" t="n">
        <f aca="false">SUM(C10:C12,C16,C19,C28,C30,C35,C40,C42,C45,C67,C71:C73)</f>
        <v>0</v>
      </c>
      <c r="D81" s="0" t="n">
        <f aca="false">SUM(D10:D12,D16,D19,D28,D30,D35,D40,D42,D45,D67,D71:D73)</f>
        <v>0</v>
      </c>
      <c r="E81" s="0" t="n">
        <f aca="false">SUM(E10:E12,E16,E19,E28,E30,E35,E40,E42,E45,E67,E71:E73)</f>
        <v>0</v>
      </c>
      <c r="F81" s="0" t="n">
        <f aca="false">SUM(F10:F12,F16,F19,F28,F30,F35,F40,F42,F45,F67,F71:F73)</f>
        <v>0</v>
      </c>
      <c r="G81" s="0" t="n">
        <f aca="false">SUM(G10:G12,G16,G19,G28,G30,G35,G40,G42,G45,G67,G71:G73)</f>
        <v>0</v>
      </c>
      <c r="H81" s="0" t="n">
        <f aca="false">SUM(H10:H12,H16,H19,H28,H30,H35,H40,H42,H45,H67,H71:H73)</f>
        <v>0</v>
      </c>
      <c r="I81" s="0" t="n">
        <f aca="false">SUM(I10:I12,I16,I19,I28,I30,I35,I40,I42,I45,I67,I71:I73)</f>
        <v>0</v>
      </c>
      <c r="J81" s="0" t="n">
        <f aca="false">SUM(J10:J12,J16,J19,J28,J30,J35,J40,J42,J45,J67,J71:J73)</f>
        <v>0</v>
      </c>
      <c r="K81" s="0" t="n">
        <f aca="false">SUM(K10:K12,K16,K19,K28,K30,K35,K40,K42,K45,K67,K71:K73)</f>
        <v>0</v>
      </c>
      <c r="L81" s="0" t="n">
        <f aca="false">SUM(L10:L12,L16,L19,L28,L30,L35,L40,L42,L45,L67,L71:L73)</f>
        <v>0</v>
      </c>
      <c r="M81" s="0" t="n">
        <f aca="false">SUM(M10:M12,M16,M19,M28,M30,M35,M40,M42,M45,M67,M71:M73)</f>
        <v>0</v>
      </c>
      <c r="N81" s="0" t="n">
        <f aca="false">SUM(N10:N12,N16,N19,N28,N30,N35,N40,N42,N45,N67,N71:N73)</f>
        <v>0</v>
      </c>
      <c r="O81" s="0" t="n">
        <f aca="false">SUM(O10:O12,O16,O19,O28,O30,O35,O40,O42,O45,O67,O71:O73)</f>
        <v>0</v>
      </c>
      <c r="P81" s="0" t="n">
        <f aca="false">SUM(P10:P12,P16,P19,P28,P30,P35,P40,P42,P45,P67,P71:P73)</f>
        <v>0</v>
      </c>
      <c r="Q81" s="0" t="n">
        <f aca="false">SUM(Q10:Q12,Q16,Q19,Q28,Q30,Q35,Q40,Q42,Q45,Q67,Q71:Q73)</f>
        <v>0</v>
      </c>
    </row>
    <row r="82" customFormat="false" ht="12.75" hidden="false" customHeight="false" outlineLevel="0" collapsed="false">
      <c r="B82" s="0" t="s">
        <v>79</v>
      </c>
      <c r="C82" s="0" t="n">
        <f aca="false">SUM(C22,C25,C44,C64:C66)</f>
        <v>941</v>
      </c>
      <c r="D82" s="0" t="n">
        <f aca="false">SUM(D22,D25,D44,D64:D66)</f>
        <v>941</v>
      </c>
      <c r="E82" s="0" t="n">
        <f aca="false">SUM(E22,E25,E44,E64:E66)</f>
        <v>798</v>
      </c>
      <c r="F82" s="0" t="n">
        <f aca="false">SUM(F22,F25,F44,F64:F66)</f>
        <v>809</v>
      </c>
      <c r="G82" s="0" t="n">
        <f aca="false">SUM(G22,G25,G44,G64:G66)</f>
        <v>886</v>
      </c>
      <c r="H82" s="0" t="n">
        <f aca="false">SUM(H22,H25,H44,H64:H66)</f>
        <v>980</v>
      </c>
      <c r="I82" s="0" t="n">
        <f aca="false">SUM(I22,I25,I44,I64:I66)</f>
        <v>1003</v>
      </c>
      <c r="J82" s="0" t="n">
        <f aca="false">SUM(J22,J25,J44,J64:J66)</f>
        <v>983</v>
      </c>
      <c r="K82" s="0" t="n">
        <f aca="false">SUM(K22,K25,K44,K64:K66)</f>
        <v>899</v>
      </c>
      <c r="L82" s="0" t="n">
        <f aca="false">SUM(L22,L25,L44,L64:L66)</f>
        <v>857</v>
      </c>
      <c r="M82" s="0" t="n">
        <f aca="false">SUM(M22,M25,M44,M64:M66)</f>
        <v>857</v>
      </c>
      <c r="N82" s="0" t="n">
        <f aca="false">SUM(N22,N25,N44,N64:N66)</f>
        <v>928</v>
      </c>
      <c r="O82" s="0" t="n">
        <f aca="false">SUM(O22,O25,O44,O64:O66)</f>
        <v>972</v>
      </c>
      <c r="P82" s="0" t="n">
        <f aca="false">SUM(P22,P25,P44,P64:P66)</f>
        <v>994</v>
      </c>
      <c r="Q82" s="0" t="n">
        <f aca="false">SUM(Q22,Q25,Q44,Q64:Q66)</f>
        <v>921</v>
      </c>
    </row>
    <row r="83" customFormat="false" ht="12.75" hidden="false" customHeight="false" outlineLevel="0" collapsed="false">
      <c r="B83" s="0" t="s">
        <v>9</v>
      </c>
      <c r="C83" s="0" t="n">
        <f aca="false">SUM(C46:C49,C51:C57,C74:C76)</f>
        <v>288</v>
      </c>
      <c r="D83" s="0" t="n">
        <f aca="false">SUM(D46:D49,D51:D57,D74:D76)</f>
        <v>288</v>
      </c>
      <c r="E83" s="0" t="n">
        <f aca="false">SUM(E46:E49,E51:E57,E74:E76)</f>
        <v>317</v>
      </c>
      <c r="F83" s="0" t="n">
        <f aca="false">SUM(F46:F49,F51:F57,F74:F76)</f>
        <v>383</v>
      </c>
      <c r="G83" s="0" t="n">
        <f aca="false">SUM(G46:G49,G51:G57,G74:G76)</f>
        <v>638</v>
      </c>
      <c r="H83" s="0" t="n">
        <f aca="false">SUM(H46:H49,H51:H57,H74:H76)</f>
        <v>692</v>
      </c>
      <c r="I83" s="0" t="n">
        <f aca="false">SUM(I46:I49,I51:I57,I74:I76)</f>
        <v>667</v>
      </c>
      <c r="J83" s="0" t="n">
        <f aca="false">SUM(J46:J49,J51:J57,J74:J76)</f>
        <v>622</v>
      </c>
      <c r="K83" s="0" t="n">
        <f aca="false">SUM(K46:K49,K51:K57,K74:K76)</f>
        <v>494</v>
      </c>
      <c r="L83" s="0" t="n">
        <f aca="false">SUM(L46:L49,L51:L57,L74:L76)</f>
        <v>467</v>
      </c>
      <c r="M83" s="0" t="n">
        <f aca="false">SUM(M46:M49,M51:M57,M74:M76)</f>
        <v>467</v>
      </c>
      <c r="N83" s="0" t="n">
        <f aca="false">SUM(N46:N49,N51:N57,N74:N76)</f>
        <v>275</v>
      </c>
      <c r="O83" s="0" t="n">
        <f aca="false">SUM(O46:O49,O51:O57,O74:O76)</f>
        <v>293</v>
      </c>
      <c r="P83" s="0" t="n">
        <f aca="false">SUM(P46:P49,P51:P57,P74:P76)</f>
        <v>309</v>
      </c>
      <c r="Q83" s="0" t="n">
        <f aca="false">SUM(Q46:Q49,Q51:Q57,Q74:Q76)</f>
        <v>453</v>
      </c>
    </row>
    <row r="84" customFormat="false" ht="12.75" hidden="false" customHeight="false" outlineLevel="0" collapsed="false">
      <c r="B84" s="0" t="s">
        <v>249</v>
      </c>
      <c r="C84" s="0" t="n">
        <f aca="false">SUM(C80:C83)</f>
        <v>1354</v>
      </c>
      <c r="D84" s="0" t="n">
        <f aca="false">SUM(D80:D83)</f>
        <v>1354</v>
      </c>
      <c r="E84" s="0" t="n">
        <f aca="false">SUM(E80:E83)</f>
        <v>1240</v>
      </c>
      <c r="F84" s="0" t="n">
        <f aca="false">SUM(F80:F83)</f>
        <v>1287</v>
      </c>
      <c r="G84" s="0" t="n">
        <f aca="false">SUM(G80:G83)</f>
        <v>1619</v>
      </c>
      <c r="H84" s="0" t="n">
        <f aca="false">SUM(H80:H83)</f>
        <v>1767</v>
      </c>
      <c r="I84" s="0" t="n">
        <f aca="false">SUM(I80:I83)</f>
        <v>1765</v>
      </c>
      <c r="J84" s="0" t="n">
        <f aca="false">SUM(J80:J83)</f>
        <v>1700</v>
      </c>
      <c r="K84" s="0" t="n">
        <f aca="false">SUM(K80:K83)</f>
        <v>1488</v>
      </c>
      <c r="L84" s="0" t="n">
        <f aca="false">SUM(L80:L83)</f>
        <v>1449</v>
      </c>
      <c r="M84" s="0" t="n">
        <f aca="false">SUM(M80:M83)</f>
        <v>1449</v>
      </c>
      <c r="N84" s="0" t="n">
        <f aca="false">SUM(N80:N83)</f>
        <v>1328</v>
      </c>
      <c r="O84" s="0" t="n">
        <f aca="false">SUM(O80:O83)</f>
        <v>1390</v>
      </c>
      <c r="P84" s="0" t="n">
        <f aca="false">SUM(P80:P83)</f>
        <v>1428</v>
      </c>
      <c r="Q84" s="0" t="n">
        <f aca="false">SUM(Q80:Q83)</f>
        <v>1484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8.99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248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122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7" customFormat="false" ht="12.75" hidden="false" customHeight="false" outlineLevel="0" collapsed="false">
      <c r="B7" s="12" t="s">
        <v>249</v>
      </c>
    </row>
    <row r="8" customFormat="false" ht="12.75" hidden="false" customHeight="false" outlineLevel="0" collapsed="false">
      <c r="A8" s="0" t="n">
        <v>1</v>
      </c>
      <c r="B8" s="0" t="s">
        <v>250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</row>
    <row r="9" customFormat="false" ht="12.75" hidden="false" customHeight="false" outlineLevel="0" collapsed="false">
      <c r="A9" s="0" t="n">
        <v>2</v>
      </c>
      <c r="B9" s="0" t="s">
        <v>251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3</v>
      </c>
      <c r="B10" s="0" t="s">
        <v>252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4</v>
      </c>
      <c r="B11" s="0" t="s">
        <v>252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5</v>
      </c>
      <c r="B12" s="0" t="s">
        <v>253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6</v>
      </c>
      <c r="B13" s="0" t="s">
        <v>254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7</v>
      </c>
      <c r="B14" s="0" t="s">
        <v>255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8</v>
      </c>
      <c r="B15" s="0" t="s">
        <v>256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9</v>
      </c>
      <c r="B16" s="0" t="s">
        <v>257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7" customFormat="false" ht="12.75" hidden="false" customHeight="false" outlineLevel="0" collapsed="false">
      <c r="A17" s="0" t="n">
        <v>10</v>
      </c>
      <c r="B17" s="0" t="s">
        <v>258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</row>
    <row r="18" customFormat="false" ht="12.75" hidden="false" customHeight="false" outlineLevel="0" collapsed="false">
      <c r="A18" s="0" t="n">
        <v>11</v>
      </c>
      <c r="B18" s="0" t="s">
        <v>259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</row>
    <row r="19" customFormat="false" ht="12.75" hidden="false" customHeight="false" outlineLevel="0" collapsed="false">
      <c r="A19" s="0" t="n">
        <v>12</v>
      </c>
      <c r="B19" s="0" t="s">
        <v>260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</row>
    <row r="20" customFormat="false" ht="12.75" hidden="false" customHeight="false" outlineLevel="0" collapsed="false">
      <c r="A20" s="0" t="n">
        <v>13</v>
      </c>
      <c r="B20" s="0" t="s">
        <v>261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</row>
    <row r="21" customFormat="false" ht="12.75" hidden="false" customHeight="false" outlineLevel="0" collapsed="false">
      <c r="A21" s="0" t="n">
        <v>14</v>
      </c>
      <c r="B21" s="0" t="s">
        <v>262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15</v>
      </c>
      <c r="B22" s="0" t="s">
        <v>263</v>
      </c>
      <c r="C22" s="0" t="n">
        <v>6</v>
      </c>
      <c r="D22" s="0" t="n">
        <v>6</v>
      </c>
      <c r="E22" s="0" t="n">
        <v>6</v>
      </c>
      <c r="F22" s="0" t="n">
        <v>6</v>
      </c>
      <c r="G22" s="0" t="n">
        <v>6</v>
      </c>
      <c r="H22" s="0" t="n">
        <v>6</v>
      </c>
      <c r="I22" s="0" t="n">
        <v>6</v>
      </c>
      <c r="J22" s="0" t="n">
        <v>6</v>
      </c>
      <c r="K22" s="0" t="n">
        <v>6</v>
      </c>
      <c r="L22" s="0" t="n">
        <v>6</v>
      </c>
      <c r="M22" s="0" t="n">
        <v>6</v>
      </c>
      <c r="N22" s="0" t="n">
        <v>6</v>
      </c>
      <c r="O22" s="0" t="n">
        <v>6</v>
      </c>
      <c r="P22" s="0" t="n">
        <v>6</v>
      </c>
      <c r="Q22" s="0" t="n">
        <v>6</v>
      </c>
    </row>
    <row r="23" customFormat="false" ht="12.75" hidden="false" customHeight="false" outlineLevel="0" collapsed="false">
      <c r="A23" s="0" t="n">
        <v>16</v>
      </c>
      <c r="B23" s="0" t="s">
        <v>264</v>
      </c>
      <c r="C23" s="0" t="n">
        <v>50</v>
      </c>
      <c r="D23" s="0" t="n">
        <v>50</v>
      </c>
      <c r="E23" s="0" t="n">
        <v>50</v>
      </c>
      <c r="F23" s="0" t="n">
        <v>50</v>
      </c>
      <c r="G23" s="0" t="n">
        <v>50</v>
      </c>
      <c r="H23" s="0" t="n">
        <v>50</v>
      </c>
      <c r="I23" s="0" t="n">
        <v>50</v>
      </c>
      <c r="J23" s="0" t="n">
        <v>50</v>
      </c>
      <c r="K23" s="0" t="n">
        <v>50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33</v>
      </c>
    </row>
    <row r="24" customFormat="false" ht="12.75" hidden="false" customHeight="false" outlineLevel="0" collapsed="false">
      <c r="A24" s="0" t="n">
        <v>17</v>
      </c>
      <c r="B24" s="0" t="s">
        <v>265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</row>
    <row r="25" customFormat="false" ht="12.75" hidden="false" customHeight="false" outlineLevel="0" collapsed="false">
      <c r="A25" s="0" t="n">
        <v>18</v>
      </c>
      <c r="B25" s="0" t="s">
        <v>266</v>
      </c>
      <c r="C25" s="0" t="n">
        <v>25</v>
      </c>
      <c r="D25" s="0" t="n">
        <v>25</v>
      </c>
      <c r="E25" s="0" t="n">
        <v>25</v>
      </c>
      <c r="F25" s="0" t="n">
        <v>25</v>
      </c>
      <c r="G25" s="0" t="n">
        <v>25</v>
      </c>
      <c r="H25" s="0" t="n">
        <v>25</v>
      </c>
      <c r="I25" s="0" t="n">
        <v>25</v>
      </c>
      <c r="J25" s="0" t="n">
        <v>25</v>
      </c>
      <c r="K25" s="0" t="n">
        <v>25</v>
      </c>
      <c r="L25" s="0" t="n">
        <v>25</v>
      </c>
      <c r="M25" s="0" t="n">
        <v>25</v>
      </c>
      <c r="N25" s="0" t="n">
        <v>25</v>
      </c>
      <c r="O25" s="0" t="n">
        <v>25</v>
      </c>
      <c r="P25" s="0" t="n">
        <v>25</v>
      </c>
      <c r="Q25" s="0" t="n">
        <v>25</v>
      </c>
    </row>
    <row r="26" customFormat="false" ht="12.75" hidden="false" customHeight="false" outlineLevel="0" collapsed="false">
      <c r="A26" s="0" t="n">
        <v>19</v>
      </c>
      <c r="B26" s="0" t="s">
        <v>267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</row>
    <row r="27" customFormat="false" ht="12.75" hidden="false" customHeight="false" outlineLevel="0" collapsed="false">
      <c r="A27" s="0" t="n">
        <v>20</v>
      </c>
      <c r="B27" s="0" t="s">
        <v>268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</row>
    <row r="28" customFormat="false" ht="12.75" hidden="false" customHeight="false" outlineLevel="0" collapsed="false">
      <c r="A28" s="0" t="n">
        <v>21</v>
      </c>
      <c r="B28" s="0" t="s">
        <v>269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22</v>
      </c>
      <c r="B29" s="0" t="s">
        <v>270</v>
      </c>
      <c r="C29" s="0" t="n">
        <v>75</v>
      </c>
      <c r="D29" s="0" t="n">
        <v>75</v>
      </c>
      <c r="E29" s="0" t="n">
        <v>75</v>
      </c>
      <c r="F29" s="0" t="n">
        <v>45</v>
      </c>
      <c r="G29" s="0" t="n">
        <v>45</v>
      </c>
      <c r="H29" s="0" t="n">
        <v>45</v>
      </c>
      <c r="I29" s="0" t="n">
        <v>45</v>
      </c>
      <c r="J29" s="0" t="n">
        <v>45</v>
      </c>
      <c r="K29" s="0" t="n">
        <v>45</v>
      </c>
      <c r="L29" s="0" t="n">
        <v>75</v>
      </c>
      <c r="M29" s="0" t="n">
        <v>75</v>
      </c>
      <c r="N29" s="0" t="n">
        <v>75</v>
      </c>
      <c r="O29" s="0" t="n">
        <v>75</v>
      </c>
      <c r="P29" s="0" t="n">
        <v>75</v>
      </c>
      <c r="Q29" s="0" t="n">
        <v>60</v>
      </c>
    </row>
    <row r="30" customFormat="false" ht="12.75" hidden="false" customHeight="false" outlineLevel="0" collapsed="false">
      <c r="A30" s="0" t="n">
        <v>23</v>
      </c>
      <c r="B30" s="0" t="s">
        <v>271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</row>
    <row r="31" customFormat="false" ht="12.75" hidden="false" customHeight="false" outlineLevel="0" collapsed="false">
      <c r="A31" s="0" t="n">
        <v>24</v>
      </c>
      <c r="B31" s="0" t="s">
        <v>272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</row>
    <row r="32" customFormat="false" ht="12.75" hidden="false" customHeight="false" outlineLevel="0" collapsed="false">
      <c r="A32" s="0" t="n">
        <v>25</v>
      </c>
      <c r="B32" s="0" t="s">
        <v>273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</row>
    <row r="33" customFormat="false" ht="12.75" hidden="false" customHeight="false" outlineLevel="0" collapsed="false">
      <c r="A33" s="0" t="n">
        <v>26</v>
      </c>
      <c r="B33" s="0" t="s">
        <v>274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</row>
    <row r="34" customFormat="false" ht="12.75" hidden="false" customHeight="false" outlineLevel="0" collapsed="false">
      <c r="A34" s="0" t="n">
        <v>27</v>
      </c>
      <c r="B34" s="0" t="s">
        <v>275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28</v>
      </c>
      <c r="B35" s="0" t="s">
        <v>276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29</v>
      </c>
      <c r="B36" s="0" t="s">
        <v>277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</row>
    <row r="37" customFormat="false" ht="12.75" hidden="false" customHeight="false" outlineLevel="0" collapsed="false">
      <c r="A37" s="0" t="n">
        <v>30</v>
      </c>
      <c r="B37" s="0" t="s">
        <v>278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</row>
    <row r="38" customFormat="false" ht="12.75" hidden="false" customHeight="false" outlineLevel="0" collapsed="false">
      <c r="A38" s="0" t="n">
        <v>31</v>
      </c>
      <c r="B38" s="0" t="s">
        <v>279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</row>
    <row r="39" customFormat="false" ht="12.75" hidden="false" customHeight="false" outlineLevel="0" collapsed="false">
      <c r="A39" s="0" t="n">
        <v>32</v>
      </c>
      <c r="B39" s="0" t="s">
        <v>280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</row>
    <row r="40" customFormat="false" ht="12.75" hidden="false" customHeight="false" outlineLevel="0" collapsed="false">
      <c r="A40" s="0" t="n">
        <v>33</v>
      </c>
      <c r="B40" s="0" t="s">
        <v>281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</row>
    <row r="41" customFormat="false" ht="12.75" hidden="false" customHeight="false" outlineLevel="0" collapsed="false">
      <c r="A41" s="0" t="n">
        <v>34</v>
      </c>
      <c r="B41" s="0" t="s">
        <v>282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35</v>
      </c>
      <c r="B42" s="0" t="s">
        <v>283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36</v>
      </c>
      <c r="B43" s="0" t="s">
        <v>284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</row>
    <row r="44" customFormat="false" ht="12.75" hidden="false" customHeight="false" outlineLevel="0" collapsed="false">
      <c r="A44" s="0" t="n">
        <v>37</v>
      </c>
      <c r="B44" s="0" t="s">
        <v>285</v>
      </c>
      <c r="C44" s="0" t="n">
        <v>884</v>
      </c>
      <c r="D44" s="0" t="n">
        <v>884</v>
      </c>
      <c r="E44" s="0" t="n">
        <v>741</v>
      </c>
      <c r="F44" s="0" t="n">
        <v>752</v>
      </c>
      <c r="G44" s="0" t="n">
        <v>829</v>
      </c>
      <c r="H44" s="0" t="n">
        <v>924</v>
      </c>
      <c r="I44" s="0" t="n">
        <v>849</v>
      </c>
      <c r="J44" s="0" t="n">
        <v>830</v>
      </c>
      <c r="K44" s="0" t="n">
        <v>745</v>
      </c>
      <c r="L44" s="0" t="n">
        <v>703</v>
      </c>
      <c r="M44" s="0" t="n">
        <v>703</v>
      </c>
      <c r="N44" s="0" t="n">
        <v>774</v>
      </c>
      <c r="O44" s="0" t="n">
        <v>819</v>
      </c>
      <c r="P44" s="0" t="n">
        <v>841</v>
      </c>
      <c r="Q44" s="0" t="n">
        <v>808</v>
      </c>
    </row>
    <row r="45" customFormat="false" ht="12.75" hidden="false" customHeight="false" outlineLevel="0" collapsed="false">
      <c r="A45" s="0" t="n">
        <v>38</v>
      </c>
      <c r="B45" s="0" t="s">
        <v>286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</row>
    <row r="46" customFormat="false" ht="12.75" hidden="false" customHeight="false" outlineLevel="0" collapsed="false">
      <c r="A46" s="0" t="n">
        <v>39</v>
      </c>
      <c r="B46" s="0" t="s">
        <v>287</v>
      </c>
      <c r="C46" s="0" t="n">
        <v>275</v>
      </c>
      <c r="D46" s="0" t="n">
        <v>275</v>
      </c>
      <c r="E46" s="0" t="n">
        <v>275</v>
      </c>
      <c r="F46" s="0" t="n">
        <v>275</v>
      </c>
      <c r="G46" s="0" t="n">
        <v>275</v>
      </c>
      <c r="H46" s="0" t="n">
        <v>275</v>
      </c>
      <c r="I46" s="0" t="n">
        <v>275</v>
      </c>
      <c r="J46" s="0" t="n">
        <v>275</v>
      </c>
      <c r="K46" s="0" t="n">
        <v>275</v>
      </c>
      <c r="L46" s="0" t="n">
        <v>275</v>
      </c>
      <c r="M46" s="0" t="n">
        <v>275</v>
      </c>
      <c r="N46" s="0" t="n">
        <v>275</v>
      </c>
      <c r="O46" s="0" t="n">
        <v>275</v>
      </c>
      <c r="P46" s="0" t="n">
        <v>275</v>
      </c>
      <c r="Q46" s="0" t="n">
        <v>275</v>
      </c>
    </row>
    <row r="47" customFormat="false" ht="12.75" hidden="false" customHeight="false" outlineLevel="0" collapsed="false">
      <c r="A47" s="0" t="n">
        <v>40</v>
      </c>
      <c r="B47" s="0" t="s">
        <v>288</v>
      </c>
      <c r="C47" s="0" t="n">
        <v>13</v>
      </c>
      <c r="D47" s="0" t="n">
        <v>13</v>
      </c>
      <c r="E47" s="0" t="n">
        <v>42</v>
      </c>
      <c r="F47" s="0" t="n">
        <v>108</v>
      </c>
      <c r="G47" s="0" t="n">
        <v>161</v>
      </c>
      <c r="H47" s="0" t="n">
        <v>215</v>
      </c>
      <c r="I47" s="0" t="n">
        <v>189</v>
      </c>
      <c r="J47" s="0" t="n">
        <v>145</v>
      </c>
      <c r="K47" s="0" t="n">
        <v>117</v>
      </c>
      <c r="L47" s="0" t="n">
        <v>90</v>
      </c>
      <c r="M47" s="0" t="n">
        <v>90</v>
      </c>
      <c r="N47" s="0" t="n">
        <v>0</v>
      </c>
      <c r="O47" s="0" t="n">
        <v>18</v>
      </c>
      <c r="P47" s="0" t="n">
        <v>34</v>
      </c>
      <c r="Q47" s="0" t="n">
        <v>94</v>
      </c>
    </row>
    <row r="48" customFormat="false" ht="12.75" hidden="false" customHeight="false" outlineLevel="0" collapsed="false">
      <c r="A48" s="0" t="n">
        <v>41</v>
      </c>
      <c r="B48" s="0" t="s">
        <v>289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1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</row>
    <row r="49" customFormat="false" ht="12.75" hidden="false" customHeight="false" outlineLevel="0" collapsed="false">
      <c r="A49" s="0" t="n">
        <v>42</v>
      </c>
      <c r="B49" s="0" t="s">
        <v>290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43</v>
      </c>
      <c r="B50" s="0" t="s">
        <v>291</v>
      </c>
      <c r="C50" s="0" t="n">
        <v>0</v>
      </c>
      <c r="D50" s="0" t="n">
        <v>0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</row>
    <row r="51" customFormat="false" ht="12.75" hidden="false" customHeight="false" outlineLevel="0" collapsed="false">
      <c r="A51" s="0" t="n">
        <v>44</v>
      </c>
      <c r="B51" s="0" t="s">
        <v>292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</row>
    <row r="52" customFormat="false" ht="12.75" hidden="false" customHeight="false" outlineLevel="0" collapsed="false">
      <c r="A52" s="0" t="n">
        <v>45</v>
      </c>
      <c r="B52" s="0" t="s">
        <v>293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</row>
    <row r="53" customFormat="false" ht="12.75" hidden="false" customHeight="false" outlineLevel="0" collapsed="false">
      <c r="A53" s="0" t="n">
        <v>46</v>
      </c>
      <c r="B53" s="0" t="s">
        <v>294</v>
      </c>
      <c r="C53" s="0" t="n">
        <v>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</row>
    <row r="54" customFormat="false" ht="12.75" hidden="false" customHeight="false" outlineLevel="0" collapsed="false">
      <c r="A54" s="0" t="n">
        <v>47</v>
      </c>
      <c r="B54" s="0" t="s">
        <v>295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48</v>
      </c>
      <c r="B55" s="0" t="s">
        <v>296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49</v>
      </c>
      <c r="B56" s="0" t="s">
        <v>297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50</v>
      </c>
      <c r="B57" s="0" t="s">
        <v>298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101</v>
      </c>
      <c r="H57" s="0" t="n">
        <v>101</v>
      </c>
      <c r="I57" s="0" t="n">
        <v>101</v>
      </c>
      <c r="J57" s="0" t="n">
        <v>101</v>
      </c>
      <c r="K57" s="0" t="n">
        <v>51</v>
      </c>
      <c r="L57" s="0" t="n">
        <v>51</v>
      </c>
      <c r="M57" s="0" t="n">
        <v>51</v>
      </c>
      <c r="N57" s="0" t="n">
        <v>0</v>
      </c>
      <c r="O57" s="0" t="n">
        <v>0</v>
      </c>
      <c r="P57" s="0" t="n">
        <v>0</v>
      </c>
      <c r="Q57" s="0" t="n">
        <v>42</v>
      </c>
    </row>
    <row r="58" customFormat="false" ht="12.75" hidden="false" customHeight="false" outlineLevel="0" collapsed="false">
      <c r="A58" s="0" t="n">
        <v>51</v>
      </c>
      <c r="B58" s="0" t="s">
        <v>299</v>
      </c>
      <c r="C58" s="0" t="n">
        <v>0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</row>
    <row r="59" customFormat="false" ht="12.75" hidden="false" customHeight="false" outlineLevel="0" collapsed="false">
      <c r="A59" s="0" t="n">
        <v>52</v>
      </c>
      <c r="B59" s="0" t="s">
        <v>300</v>
      </c>
      <c r="C59" s="0" t="n">
        <v>0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</row>
    <row r="60" customFormat="false" ht="12.75" hidden="false" customHeight="false" outlineLevel="0" collapsed="false">
      <c r="A60" s="0" t="n">
        <v>53</v>
      </c>
      <c r="B60" s="0" t="s">
        <v>301</v>
      </c>
      <c r="C60" s="0" t="n">
        <v>0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</row>
    <row r="61" customFormat="false" ht="12.75" hidden="false" customHeight="false" outlineLevel="0" collapsed="false">
      <c r="A61" s="0" t="n">
        <v>54</v>
      </c>
      <c r="B61" s="0" t="s">
        <v>302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</row>
    <row r="62" customFormat="false" ht="12.75" hidden="false" customHeight="false" outlineLevel="0" collapsed="false">
      <c r="A62" s="0" t="n">
        <v>55</v>
      </c>
      <c r="B62" s="0" t="s">
        <v>303</v>
      </c>
      <c r="C62" s="0" t="n">
        <v>0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</row>
    <row r="63" customFormat="false" ht="12.75" hidden="false" customHeight="false" outlineLevel="0" collapsed="false">
      <c r="A63" s="0" t="n">
        <v>56</v>
      </c>
      <c r="B63" s="0" t="s">
        <v>304</v>
      </c>
      <c r="C63" s="0" t="n">
        <v>0</v>
      </c>
      <c r="D63" s="0" t="n">
        <v>0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</row>
    <row r="64" customFormat="false" ht="12.75" hidden="false" customHeight="false" outlineLevel="0" collapsed="false">
      <c r="A64" s="0" t="n">
        <v>57</v>
      </c>
      <c r="B64" s="0" t="s">
        <v>305</v>
      </c>
      <c r="C64" s="0" t="n">
        <v>21</v>
      </c>
      <c r="D64" s="0" t="n">
        <v>21</v>
      </c>
      <c r="E64" s="0" t="n">
        <v>21</v>
      </c>
      <c r="F64" s="0" t="n">
        <v>21</v>
      </c>
      <c r="G64" s="0" t="n">
        <v>21</v>
      </c>
      <c r="H64" s="0" t="n">
        <v>21</v>
      </c>
      <c r="I64" s="0" t="n">
        <v>21</v>
      </c>
      <c r="J64" s="0" t="n">
        <v>21</v>
      </c>
      <c r="K64" s="0" t="n">
        <v>21</v>
      </c>
      <c r="L64" s="0" t="n">
        <v>21</v>
      </c>
      <c r="M64" s="0" t="n">
        <v>21</v>
      </c>
      <c r="N64" s="0" t="n">
        <v>21</v>
      </c>
      <c r="O64" s="0" t="n">
        <v>21</v>
      </c>
      <c r="P64" s="0" t="n">
        <v>21</v>
      </c>
      <c r="Q64" s="0" t="n">
        <v>21</v>
      </c>
    </row>
    <row r="65" customFormat="false" ht="12.75" hidden="false" customHeight="false" outlineLevel="0" collapsed="false">
      <c r="A65" s="0" t="n">
        <v>58</v>
      </c>
      <c r="B65" s="0" t="s">
        <v>306</v>
      </c>
      <c r="C65" s="0" t="n">
        <v>10</v>
      </c>
      <c r="D65" s="0" t="n">
        <v>10</v>
      </c>
      <c r="E65" s="0" t="n">
        <v>10</v>
      </c>
      <c r="F65" s="0" t="n">
        <v>10</v>
      </c>
      <c r="G65" s="0" t="n">
        <v>10</v>
      </c>
      <c r="H65" s="0" t="n">
        <v>10</v>
      </c>
      <c r="I65" s="0" t="n">
        <v>10</v>
      </c>
      <c r="J65" s="0" t="n">
        <v>10</v>
      </c>
      <c r="K65" s="0" t="n">
        <v>10</v>
      </c>
      <c r="L65" s="0" t="n">
        <v>10</v>
      </c>
      <c r="M65" s="0" t="n">
        <v>10</v>
      </c>
      <c r="N65" s="0" t="n">
        <v>10</v>
      </c>
      <c r="O65" s="0" t="n">
        <v>10</v>
      </c>
      <c r="P65" s="0" t="n">
        <v>10</v>
      </c>
      <c r="Q65" s="0" t="n">
        <v>10</v>
      </c>
    </row>
    <row r="66" customFormat="false" ht="12.75" hidden="false" customHeight="false" outlineLevel="0" collapsed="false">
      <c r="A66" s="0" t="n">
        <v>59</v>
      </c>
      <c r="B66" s="0" t="s">
        <v>307</v>
      </c>
      <c r="C66" s="0" t="n">
        <v>0</v>
      </c>
      <c r="D66" s="0" t="n">
        <v>0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</row>
    <row r="67" customFormat="false" ht="12.75" hidden="false" customHeight="false" outlineLevel="0" collapsed="false">
      <c r="A67" s="0" t="n">
        <v>60</v>
      </c>
      <c r="B67" s="0" t="s">
        <v>308</v>
      </c>
      <c r="C67" s="0" t="n">
        <v>0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</row>
    <row r="68" customFormat="false" ht="12.75" hidden="false" customHeight="false" outlineLevel="0" collapsed="false">
      <c r="A68" s="0" t="n">
        <v>61</v>
      </c>
      <c r="B68" s="0" t="s">
        <v>309</v>
      </c>
      <c r="C68" s="0" t="n">
        <v>0</v>
      </c>
      <c r="D68" s="0" t="n">
        <v>0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</row>
    <row r="69" customFormat="false" ht="12.75" hidden="false" customHeight="false" outlineLevel="0" collapsed="false">
      <c r="A69" s="0" t="n">
        <v>62</v>
      </c>
      <c r="B69" s="0" t="s">
        <v>310</v>
      </c>
      <c r="C69" s="0" t="n">
        <v>0</v>
      </c>
      <c r="D69" s="0" t="n">
        <v>0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</row>
    <row r="70" customFormat="false" ht="12.75" hidden="false" customHeight="false" outlineLevel="0" collapsed="false">
      <c r="A70" s="0" t="n">
        <v>63</v>
      </c>
      <c r="B70" s="0" t="s">
        <v>311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</row>
    <row r="71" customFormat="false" ht="12.75" hidden="false" customHeight="false" outlineLevel="0" collapsed="false">
      <c r="A71" s="0" t="n">
        <v>64</v>
      </c>
      <c r="B71" s="0" t="s">
        <v>312</v>
      </c>
      <c r="C71" s="0" t="n">
        <v>0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</row>
    <row r="72" customFormat="false" ht="12.75" hidden="false" customHeight="false" outlineLevel="0" collapsed="false">
      <c r="A72" s="0" t="n">
        <v>65</v>
      </c>
      <c r="B72" s="0" t="s">
        <v>313</v>
      </c>
      <c r="C72" s="0" t="n">
        <v>0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</row>
    <row r="73" customFormat="false" ht="12.75" hidden="false" customHeight="false" outlineLevel="0" collapsed="false">
      <c r="A73" s="0" t="n">
        <v>66</v>
      </c>
      <c r="B73" s="0" t="s">
        <v>314</v>
      </c>
      <c r="C73" s="0" t="n">
        <v>0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</row>
    <row r="74" customFormat="false" ht="12.75" hidden="false" customHeight="false" outlineLevel="0" collapsed="false">
      <c r="A74" s="0" t="n">
        <v>67</v>
      </c>
      <c r="B74" s="0" t="s">
        <v>315</v>
      </c>
      <c r="C74" s="0" t="n">
        <v>0</v>
      </c>
      <c r="D74" s="0" t="n">
        <v>0</v>
      </c>
      <c r="E74" s="0" t="n">
        <v>0</v>
      </c>
      <c r="F74" s="0" t="n">
        <v>0</v>
      </c>
      <c r="G74" s="0" t="n">
        <v>101</v>
      </c>
      <c r="H74" s="0" t="n">
        <v>101</v>
      </c>
      <c r="I74" s="0" t="n">
        <v>101</v>
      </c>
      <c r="J74" s="0" t="n">
        <v>101</v>
      </c>
      <c r="K74" s="0" t="n">
        <v>51</v>
      </c>
      <c r="L74" s="0" t="n">
        <v>51</v>
      </c>
      <c r="M74" s="0" t="n">
        <v>50</v>
      </c>
      <c r="N74" s="0" t="n">
        <v>0</v>
      </c>
      <c r="O74" s="0" t="n">
        <v>0</v>
      </c>
      <c r="P74" s="0" t="n">
        <v>0</v>
      </c>
      <c r="Q74" s="0" t="n">
        <v>42</v>
      </c>
    </row>
    <row r="75" customFormat="false" ht="12.75" hidden="false" customHeight="false" outlineLevel="0" collapsed="false">
      <c r="A75" s="0" t="n">
        <v>68</v>
      </c>
      <c r="B75" s="0" t="s">
        <v>316</v>
      </c>
      <c r="C75" s="0" t="n">
        <v>0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</row>
    <row r="76" customFormat="false" ht="12.75" hidden="false" customHeight="false" outlineLevel="0" collapsed="false">
      <c r="A76" s="0" t="n">
        <v>69</v>
      </c>
      <c r="B76" s="0" t="s">
        <v>317</v>
      </c>
      <c r="C76" s="0" t="n">
        <v>0</v>
      </c>
      <c r="D76" s="0" t="n">
        <v>0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</row>
    <row r="77" customFormat="false" ht="12.75" hidden="false" customHeight="false" outlineLevel="0" collapsed="false">
      <c r="A77" s="0" t="n">
        <v>70</v>
      </c>
      <c r="B77" s="0" t="s">
        <v>318</v>
      </c>
      <c r="C77" s="0" t="n">
        <v>0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</row>
    <row r="78" customFormat="false" ht="12.75" hidden="false" customHeight="false" outlineLevel="0" collapsed="false">
      <c r="A78" s="0" t="n">
        <v>71</v>
      </c>
      <c r="B78" s="0" t="s">
        <v>249</v>
      </c>
      <c r="C78" s="0" t="n">
        <v>1359</v>
      </c>
      <c r="D78" s="0" t="n">
        <v>1359</v>
      </c>
      <c r="E78" s="0" t="n">
        <v>1246</v>
      </c>
      <c r="F78" s="0" t="n">
        <v>1293</v>
      </c>
      <c r="G78" s="0" t="n">
        <v>1623</v>
      </c>
      <c r="H78" s="0" t="n">
        <v>1773</v>
      </c>
      <c r="I78" s="0" t="n">
        <v>1673</v>
      </c>
      <c r="J78" s="0" t="n">
        <v>1609</v>
      </c>
      <c r="K78" s="0" t="n">
        <v>1396</v>
      </c>
      <c r="L78" s="0" t="n">
        <v>1307</v>
      </c>
      <c r="M78" s="0" t="n">
        <v>1306</v>
      </c>
      <c r="N78" s="0" t="n">
        <v>1185</v>
      </c>
      <c r="O78" s="0" t="n">
        <v>1249</v>
      </c>
      <c r="P78" s="0" t="n">
        <v>1286</v>
      </c>
      <c r="Q78" s="0" t="n">
        <v>1417</v>
      </c>
    </row>
    <row r="80" customFormat="false" ht="12.75" hidden="false" customHeight="false" outlineLevel="0" collapsed="false">
      <c r="B80" s="0" t="s">
        <v>77</v>
      </c>
      <c r="C80" s="0" t="n">
        <f aca="false">SUM(C8:C9,C13:C15,C17:C18,C20:C21,C23:C24,C26:C27,C29,C31:C34,C36:C39,C41,C43,C50,C58:C63,C68:C70,C77)</f>
        <v>125</v>
      </c>
      <c r="D80" s="0" t="n">
        <f aca="false">SUM(D8:D9,D13:D15,D17:D18,D20:D21,D23:D24,D26:D27,D29,D31:D34,D36:D39,D41,D43,D50,D58:D63,D68:D70,D77)</f>
        <v>125</v>
      </c>
      <c r="E80" s="0" t="n">
        <f aca="false">SUM(E8:E9,E13:E15,E17:E18,E20:E21,E23:E24,E26:E27,E29,E31:E34,E36:E39,E41,E43,E50,E58:E63,E68:E70,E77)</f>
        <v>125</v>
      </c>
      <c r="F80" s="0" t="n">
        <f aca="false">SUM(F8:F9,F13:F15,F17:F18,F20:F21,F23:F24,F26:F27,F29,F31:F34,F36:F39,F41,F43,F50,F58:F63,F68:F70,F77)</f>
        <v>95</v>
      </c>
      <c r="G80" s="0" t="n">
        <f aca="false">SUM(G8:G9,G13:G15,G17:G18,G20:G21,G23:G24,G26:G27,G29,G31:G34,G36:G39,G41,G43,G50,G58:G63,G68:G70,G77)</f>
        <v>95</v>
      </c>
      <c r="H80" s="0" t="n">
        <f aca="false">SUM(H8:H9,H13:H15,H17:H18,H20:H21,H23:H24,H26:H27,H29,H31:H34,H36:H39,H41,H43,H50,H58:H63,H68:H70,H77)</f>
        <v>95</v>
      </c>
      <c r="I80" s="0" t="n">
        <f aca="false">SUM(I8:I9,I13:I15,I17:I18,I20:I21,I23:I24,I26:I27,I29,I31:I34,I36:I39,I41,I43,I50,I58:I63,I68:I70,I77)</f>
        <v>95</v>
      </c>
      <c r="J80" s="0" t="n">
        <f aca="false">SUM(J8:J9,J13:J15,J17:J18,J20:J21,J23:J24,J26:J27,J29,J31:J34,J36:J39,J41,J43,J50,J58:J63,J68:J70,J77)</f>
        <v>95</v>
      </c>
      <c r="K80" s="0" t="n">
        <f aca="false">SUM(K8:K9,K13:K15,K17:K18,K20:K21,K23:K24,K26:K27,K29,K31:K34,K36:K39,K41,K43,K50,K58:K63,K68:K70,K77)</f>
        <v>95</v>
      </c>
      <c r="L80" s="0" t="n">
        <f aca="false">SUM(L8:L9,L13:L15,L17:L18,L20:L21,L23:L24,L26:L27,L29,L31:L34,L36:L39,L41,L43,L50,L58:L63,L68:L70,L77)</f>
        <v>75</v>
      </c>
      <c r="M80" s="0" t="n">
        <f aca="false">SUM(M8:M9,M13:M15,M17:M18,M20:M21,M23:M24,M26:M27,M29,M31:M34,M36:M39,M41,M43,M50,M58:M63,M68:M70,M77)</f>
        <v>75</v>
      </c>
      <c r="N80" s="0" t="n">
        <f aca="false">SUM(N8:N9,N13:N15,N17:N18,N20:N21,N23:N24,N26:N27,N29,N31:N34,N36:N39,N41,N43,N50,N58:N63,N68:N70,N77)</f>
        <v>75</v>
      </c>
      <c r="O80" s="0" t="n">
        <f aca="false">SUM(O8:O9,O13:O15,O17:O18,O20:O21,O23:O24,O26:O27,O29,O31:O34,O36:O39,O41,O43,O50,O58:O63,O68:O70,O77)</f>
        <v>75</v>
      </c>
      <c r="P80" s="0" t="n">
        <f aca="false">SUM(P8:P9,P13:P15,P17:P18,P20:P21,P23:P24,P26:P27,P29,P31:P34,P36:P39,P41,P43,P50,P58:P63,P68:P70,P77)</f>
        <v>108</v>
      </c>
      <c r="Q80" s="0" t="n">
        <f aca="false">SUM(Q8:Q9,Q13:Q15,Q17:Q18,Q20:Q21,Q23:Q24,Q26:Q27,Q29,Q31:Q34,Q36:Q39,Q41,Q43,Q50,Q58:Q63,Q68:Q70,Q77)</f>
        <v>60</v>
      </c>
    </row>
    <row r="81" customFormat="false" ht="12.75" hidden="false" customHeight="false" outlineLevel="0" collapsed="false">
      <c r="B81" s="0" t="s">
        <v>78</v>
      </c>
      <c r="C81" s="0" t="n">
        <f aca="false">SUM(C10:C12,C16,C19,C28,C30,C35,C40,C42,C45,C67,C71:C73)</f>
        <v>0</v>
      </c>
      <c r="D81" s="0" t="n">
        <f aca="false">SUM(D10:D12,D16,D19,D28,D30,D35,D40,D42,D45,D67,D71:D73)</f>
        <v>0</v>
      </c>
      <c r="E81" s="0" t="n">
        <f aca="false">SUM(E10:E12,E16,E19,E28,E30,E35,E40,E42,E45,E67,E71:E73)</f>
        <v>0</v>
      </c>
      <c r="F81" s="0" t="n">
        <f aca="false">SUM(F10:F12,F16,F19,F28,F30,F35,F40,F42,F45,F67,F71:F73)</f>
        <v>0</v>
      </c>
      <c r="G81" s="0" t="n">
        <f aca="false">SUM(G10:G12,G16,G19,G28,G30,G35,G40,G42,G45,G67,G71:G73)</f>
        <v>0</v>
      </c>
      <c r="H81" s="0" t="n">
        <f aca="false">SUM(H10:H12,H16,H19,H28,H30,H35,H40,H42,H45,H67,H71:H73)</f>
        <v>0</v>
      </c>
      <c r="I81" s="0" t="n">
        <f aca="false">SUM(I10:I12,I16,I19,I28,I30,I35,I40,I42,I45,I67,I71:I73)</f>
        <v>0</v>
      </c>
      <c r="J81" s="0" t="n">
        <f aca="false">SUM(J10:J12,J16,J19,J28,J30,J35,J40,J42,J45,J67,J71:J73)</f>
        <v>0</v>
      </c>
      <c r="K81" s="0" t="n">
        <f aca="false">SUM(K10:K12,K16,K19,K28,K30,K35,K40,K42,K45,K67,K71:K73)</f>
        <v>0</v>
      </c>
      <c r="L81" s="0" t="n">
        <f aca="false">SUM(L10:L12,L16,L19,L28,L30,L35,L40,L42,L45,L67,L71:L73)</f>
        <v>0</v>
      </c>
      <c r="M81" s="0" t="n">
        <f aca="false">SUM(M10:M12,M16,M19,M28,M30,M35,M40,M42,M45,M67,M71:M73)</f>
        <v>0</v>
      </c>
      <c r="N81" s="0" t="n">
        <f aca="false">SUM(N10:N12,N16,N19,N28,N30,N35,N40,N42,N45,N67,N71:N73)</f>
        <v>0</v>
      </c>
      <c r="O81" s="0" t="n">
        <f aca="false">SUM(O10:O12,O16,O19,O28,O30,O35,O40,O42,O45,O67,O71:O73)</f>
        <v>0</v>
      </c>
      <c r="P81" s="0" t="n">
        <f aca="false">SUM(P10:P12,P16,P19,P28,P30,P35,P40,P42,P45,P67,P71:P73)</f>
        <v>0</v>
      </c>
      <c r="Q81" s="0" t="n">
        <f aca="false">SUM(Q10:Q12,Q16,Q19,Q28,Q30,Q35,Q40,Q42,Q45,Q67,Q71:Q73)</f>
        <v>0</v>
      </c>
    </row>
    <row r="82" customFormat="false" ht="12.75" hidden="false" customHeight="false" outlineLevel="0" collapsed="false">
      <c r="B82" s="0" t="s">
        <v>79</v>
      </c>
      <c r="C82" s="0" t="n">
        <f aca="false">SUM(C22,C25,C44,C64:C66)</f>
        <v>946</v>
      </c>
      <c r="D82" s="0" t="n">
        <f aca="false">SUM(D22,D25,D44,D64:D66)</f>
        <v>946</v>
      </c>
      <c r="E82" s="0" t="n">
        <f aca="false">SUM(E22,E25,E44,E64:E66)</f>
        <v>803</v>
      </c>
      <c r="F82" s="0" t="n">
        <f aca="false">SUM(F22,F25,F44,F64:F66)</f>
        <v>814</v>
      </c>
      <c r="G82" s="0" t="n">
        <f aca="false">SUM(G22,G25,G44,G64:G66)</f>
        <v>891</v>
      </c>
      <c r="H82" s="0" t="n">
        <f aca="false">SUM(H22,H25,H44,H64:H66)</f>
        <v>986</v>
      </c>
      <c r="I82" s="0" t="n">
        <f aca="false">SUM(I22,I25,I44,I64:I66)</f>
        <v>911</v>
      </c>
      <c r="J82" s="0" t="n">
        <f aca="false">SUM(J22,J25,J44,J64:J66)</f>
        <v>892</v>
      </c>
      <c r="K82" s="0" t="n">
        <f aca="false">SUM(K22,K25,K44,K64:K66)</f>
        <v>807</v>
      </c>
      <c r="L82" s="0" t="n">
        <f aca="false">SUM(L22,L25,L44,L64:L66)</f>
        <v>765</v>
      </c>
      <c r="M82" s="0" t="n">
        <f aca="false">SUM(M22,M25,M44,M64:M66)</f>
        <v>765</v>
      </c>
      <c r="N82" s="0" t="n">
        <f aca="false">SUM(N22,N25,N44,N64:N66)</f>
        <v>836</v>
      </c>
      <c r="O82" s="0" t="n">
        <f aca="false">SUM(O22,O25,O44,O64:O66)</f>
        <v>881</v>
      </c>
      <c r="P82" s="0" t="n">
        <f aca="false">SUM(P22,P25,P44,P64:P66)</f>
        <v>903</v>
      </c>
      <c r="Q82" s="0" t="n">
        <f aca="false">SUM(Q22,Q25,Q44,Q64:Q66)</f>
        <v>870</v>
      </c>
    </row>
    <row r="83" customFormat="false" ht="12.75" hidden="false" customHeight="false" outlineLevel="0" collapsed="false">
      <c r="B83" s="0" t="s">
        <v>9</v>
      </c>
      <c r="C83" s="0" t="n">
        <f aca="false">SUM(C46:C49,C51:C57,C74:C76)</f>
        <v>288</v>
      </c>
      <c r="D83" s="0" t="n">
        <f aca="false">SUM(D46:D49,D51:D57,D74:D76)</f>
        <v>288</v>
      </c>
      <c r="E83" s="0" t="n">
        <f aca="false">SUM(E46:E49,E51:E57,E74:E76)</f>
        <v>317</v>
      </c>
      <c r="F83" s="0" t="n">
        <f aca="false">SUM(F46:F49,F51:F57,F74:F76)</f>
        <v>383</v>
      </c>
      <c r="G83" s="0" t="n">
        <f aca="false">SUM(G46:G49,G51:G57,G74:G76)</f>
        <v>638</v>
      </c>
      <c r="H83" s="0" t="n">
        <f aca="false">SUM(H46:H49,H51:H57,H74:H76)</f>
        <v>692</v>
      </c>
      <c r="I83" s="0" t="n">
        <f aca="false">SUM(I46:I49,I51:I57,I74:I76)</f>
        <v>667</v>
      </c>
      <c r="J83" s="0" t="n">
        <f aca="false">SUM(J46:J49,J51:J57,J74:J76)</f>
        <v>622</v>
      </c>
      <c r="K83" s="0" t="n">
        <f aca="false">SUM(K46:K49,K51:K57,K74:K76)</f>
        <v>494</v>
      </c>
      <c r="L83" s="0" t="n">
        <f aca="false">SUM(L46:L49,L51:L57,L74:L76)</f>
        <v>467</v>
      </c>
      <c r="M83" s="0" t="n">
        <f aca="false">SUM(M46:M49,M51:M57,M74:M76)</f>
        <v>466</v>
      </c>
      <c r="N83" s="0" t="n">
        <f aca="false">SUM(N46:N49,N51:N57,N74:N76)</f>
        <v>275</v>
      </c>
      <c r="O83" s="0" t="n">
        <f aca="false">SUM(O46:O49,O51:O57,O74:O76)</f>
        <v>293</v>
      </c>
      <c r="P83" s="0" t="n">
        <f aca="false">SUM(P46:P49,P51:P57,P74:P76)</f>
        <v>309</v>
      </c>
      <c r="Q83" s="0" t="n">
        <f aca="false">SUM(Q46:Q49,Q51:Q57,Q74:Q76)</f>
        <v>453</v>
      </c>
    </row>
    <row r="84" customFormat="false" ht="12.75" hidden="false" customHeight="false" outlineLevel="0" collapsed="false">
      <c r="B84" s="0" t="s">
        <v>249</v>
      </c>
      <c r="C84" s="0" t="n">
        <f aca="false">SUM(C80:C83)</f>
        <v>1359</v>
      </c>
      <c r="D84" s="0" t="n">
        <f aca="false">SUM(D80:D83)</f>
        <v>1359</v>
      </c>
      <c r="E84" s="0" t="n">
        <f aca="false">SUM(E80:E83)</f>
        <v>1245</v>
      </c>
      <c r="F84" s="0" t="n">
        <f aca="false">SUM(F80:F83)</f>
        <v>1292</v>
      </c>
      <c r="G84" s="0" t="n">
        <f aca="false">SUM(G80:G83)</f>
        <v>1624</v>
      </c>
      <c r="H84" s="0" t="n">
        <f aca="false">SUM(H80:H83)</f>
        <v>1773</v>
      </c>
      <c r="I84" s="0" t="n">
        <f aca="false">SUM(I80:I83)</f>
        <v>1673</v>
      </c>
      <c r="J84" s="0" t="n">
        <f aca="false">SUM(J80:J83)</f>
        <v>1609</v>
      </c>
      <c r="K84" s="0" t="n">
        <f aca="false">SUM(K80:K83)</f>
        <v>1396</v>
      </c>
      <c r="L84" s="0" t="n">
        <f aca="false">SUM(L80:L83)</f>
        <v>1307</v>
      </c>
      <c r="M84" s="0" t="n">
        <f aca="false">SUM(M80:M83)</f>
        <v>1306</v>
      </c>
      <c r="N84" s="0" t="n">
        <f aca="false">SUM(N80:N83)</f>
        <v>1186</v>
      </c>
      <c r="O84" s="0" t="n">
        <f aca="false">SUM(O80:O83)</f>
        <v>1249</v>
      </c>
      <c r="P84" s="0" t="n">
        <f aca="false">SUM(P80:P83)</f>
        <v>1320</v>
      </c>
      <c r="Q84" s="0" t="n">
        <f aca="false">SUM(Q80:Q83)</f>
        <v>1383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28.99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248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123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7" customFormat="false" ht="12.75" hidden="false" customHeight="false" outlineLevel="0" collapsed="false">
      <c r="B7" s="12" t="s">
        <v>249</v>
      </c>
    </row>
    <row r="8" customFormat="false" ht="12.75" hidden="false" customHeight="false" outlineLevel="0" collapsed="false">
      <c r="A8" s="0" t="n">
        <v>1</v>
      </c>
      <c r="B8" s="0" t="s">
        <v>250</v>
      </c>
      <c r="C8" s="0" t="n">
        <v>0</v>
      </c>
      <c r="D8" s="0" t="n">
        <v>0</v>
      </c>
      <c r="E8" s="0" t="n">
        <v>0</v>
      </c>
      <c r="F8" s="0" t="n">
        <v>0</v>
      </c>
      <c r="G8" s="0" t="n">
        <v>0</v>
      </c>
      <c r="H8" s="0" t="n">
        <v>0</v>
      </c>
      <c r="I8" s="0" t="n">
        <v>0</v>
      </c>
      <c r="J8" s="0" t="n">
        <v>0</v>
      </c>
      <c r="K8" s="0" t="n">
        <v>0</v>
      </c>
      <c r="L8" s="0" t="n">
        <v>0</v>
      </c>
      <c r="M8" s="0" t="n">
        <v>0</v>
      </c>
      <c r="N8" s="0" t="n">
        <v>0</v>
      </c>
      <c r="O8" s="0" t="n">
        <v>0</v>
      </c>
      <c r="P8" s="0" t="n">
        <v>0</v>
      </c>
      <c r="Q8" s="0" t="n">
        <v>0</v>
      </c>
    </row>
    <row r="9" customFormat="false" ht="12.75" hidden="false" customHeight="false" outlineLevel="0" collapsed="false">
      <c r="A9" s="0" t="n">
        <v>2</v>
      </c>
      <c r="B9" s="0" t="s">
        <v>251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3</v>
      </c>
      <c r="B10" s="0" t="s">
        <v>252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4</v>
      </c>
      <c r="B11" s="0" t="s">
        <v>252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5</v>
      </c>
      <c r="B12" s="0" t="s">
        <v>253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6</v>
      </c>
      <c r="B13" s="0" t="s">
        <v>254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7</v>
      </c>
      <c r="B14" s="0" t="s">
        <v>255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8</v>
      </c>
      <c r="B15" s="0" t="s">
        <v>256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9</v>
      </c>
      <c r="B16" s="0" t="s">
        <v>257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7" customFormat="false" ht="12.75" hidden="false" customHeight="false" outlineLevel="0" collapsed="false">
      <c r="A17" s="0" t="n">
        <v>10</v>
      </c>
      <c r="B17" s="0" t="s">
        <v>258</v>
      </c>
      <c r="C17" s="0" t="n">
        <v>0</v>
      </c>
      <c r="D17" s="0" t="n">
        <v>0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0</v>
      </c>
      <c r="P17" s="0" t="n">
        <v>0</v>
      </c>
      <c r="Q17" s="0" t="n">
        <v>0</v>
      </c>
    </row>
    <row r="18" customFormat="false" ht="12.75" hidden="false" customHeight="false" outlineLevel="0" collapsed="false">
      <c r="A18" s="0" t="n">
        <v>11</v>
      </c>
      <c r="B18" s="0" t="s">
        <v>259</v>
      </c>
      <c r="C18" s="0" t="n">
        <v>0</v>
      </c>
      <c r="D18" s="0" t="n">
        <v>0</v>
      </c>
      <c r="E18" s="0" t="n">
        <v>0</v>
      </c>
      <c r="F18" s="0" t="n">
        <v>0</v>
      </c>
      <c r="G18" s="0" t="n">
        <v>0</v>
      </c>
      <c r="H18" s="0" t="n">
        <v>0</v>
      </c>
      <c r="I18" s="0" t="n">
        <v>0</v>
      </c>
      <c r="J18" s="0" t="n">
        <v>0</v>
      </c>
      <c r="K18" s="0" t="n">
        <v>0</v>
      </c>
      <c r="L18" s="0" t="n">
        <v>0</v>
      </c>
      <c r="M18" s="0" t="n">
        <v>0</v>
      </c>
      <c r="N18" s="0" t="n">
        <v>0</v>
      </c>
      <c r="O18" s="0" t="n">
        <v>0</v>
      </c>
      <c r="P18" s="0" t="n">
        <v>0</v>
      </c>
      <c r="Q18" s="0" t="n">
        <v>0</v>
      </c>
    </row>
    <row r="19" customFormat="false" ht="12.75" hidden="false" customHeight="false" outlineLevel="0" collapsed="false">
      <c r="A19" s="0" t="n">
        <v>12</v>
      </c>
      <c r="B19" s="0" t="s">
        <v>260</v>
      </c>
      <c r="C19" s="0" t="n">
        <v>0</v>
      </c>
      <c r="D19" s="0" t="n">
        <v>0</v>
      </c>
      <c r="E19" s="0" t="n">
        <v>0</v>
      </c>
      <c r="F19" s="0" t="n">
        <v>0</v>
      </c>
      <c r="G19" s="0" t="n">
        <v>0</v>
      </c>
      <c r="H19" s="0" t="n">
        <v>0</v>
      </c>
      <c r="I19" s="0" t="n">
        <v>0</v>
      </c>
      <c r="J19" s="0" t="n">
        <v>0</v>
      </c>
      <c r="K19" s="0" t="n">
        <v>0</v>
      </c>
      <c r="L19" s="0" t="n">
        <v>0</v>
      </c>
      <c r="M19" s="0" t="n">
        <v>0</v>
      </c>
      <c r="N19" s="0" t="n">
        <v>0</v>
      </c>
      <c r="O19" s="0" t="n">
        <v>0</v>
      </c>
      <c r="P19" s="0" t="n">
        <v>0</v>
      </c>
      <c r="Q19" s="0" t="n">
        <v>0</v>
      </c>
    </row>
    <row r="20" customFormat="false" ht="12.75" hidden="false" customHeight="false" outlineLevel="0" collapsed="false">
      <c r="A20" s="0" t="n">
        <v>13</v>
      </c>
      <c r="B20" s="0" t="s">
        <v>261</v>
      </c>
      <c r="C20" s="0" t="n">
        <v>0</v>
      </c>
      <c r="D20" s="0" t="n">
        <v>0</v>
      </c>
      <c r="E20" s="0" t="n">
        <v>0</v>
      </c>
      <c r="F20" s="0" t="n">
        <v>0</v>
      </c>
      <c r="G20" s="0" t="n">
        <v>0</v>
      </c>
      <c r="H20" s="0" t="n">
        <v>0</v>
      </c>
      <c r="I20" s="0" t="n">
        <v>0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  <c r="P20" s="0" t="n">
        <v>0</v>
      </c>
      <c r="Q20" s="0" t="n">
        <v>0</v>
      </c>
    </row>
    <row r="21" customFormat="false" ht="12.75" hidden="false" customHeight="false" outlineLevel="0" collapsed="false">
      <c r="A21" s="0" t="n">
        <v>14</v>
      </c>
      <c r="B21" s="0" t="s">
        <v>262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15</v>
      </c>
      <c r="B22" s="0" t="s">
        <v>263</v>
      </c>
      <c r="C22" s="0" t="n">
        <v>6</v>
      </c>
      <c r="D22" s="0" t="n">
        <v>6</v>
      </c>
      <c r="E22" s="0" t="n">
        <v>6</v>
      </c>
      <c r="F22" s="0" t="n">
        <v>6</v>
      </c>
      <c r="G22" s="0" t="n">
        <v>6</v>
      </c>
      <c r="H22" s="0" t="n">
        <v>6</v>
      </c>
      <c r="I22" s="0" t="n">
        <v>6</v>
      </c>
      <c r="J22" s="0" t="n">
        <v>6</v>
      </c>
      <c r="K22" s="0" t="n">
        <v>6</v>
      </c>
      <c r="L22" s="0" t="n">
        <v>6</v>
      </c>
      <c r="M22" s="0" t="n">
        <v>6</v>
      </c>
      <c r="N22" s="0" t="n">
        <v>6</v>
      </c>
      <c r="O22" s="0" t="n">
        <v>6</v>
      </c>
      <c r="P22" s="0" t="n">
        <v>6</v>
      </c>
      <c r="Q22" s="0" t="n">
        <v>6</v>
      </c>
    </row>
    <row r="23" customFormat="false" ht="12.75" hidden="false" customHeight="false" outlineLevel="0" collapsed="false">
      <c r="A23" s="0" t="n">
        <v>16</v>
      </c>
      <c r="B23" s="0" t="s">
        <v>264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</row>
    <row r="24" customFormat="false" ht="12.75" hidden="false" customHeight="false" outlineLevel="0" collapsed="false">
      <c r="A24" s="0" t="n">
        <v>17</v>
      </c>
      <c r="B24" s="0" t="s">
        <v>265</v>
      </c>
      <c r="C24" s="0" t="n">
        <v>0</v>
      </c>
      <c r="D24" s="0" t="n">
        <v>0</v>
      </c>
      <c r="E24" s="0" t="n">
        <v>0</v>
      </c>
      <c r="F24" s="0" t="n">
        <v>0</v>
      </c>
      <c r="G24" s="0" t="n">
        <v>0</v>
      </c>
      <c r="H24" s="0" t="n">
        <v>0</v>
      </c>
      <c r="I24" s="0" t="n">
        <v>0</v>
      </c>
      <c r="J24" s="0" t="n">
        <v>0</v>
      </c>
      <c r="K24" s="0" t="n">
        <v>0</v>
      </c>
      <c r="L24" s="0" t="n">
        <v>0</v>
      </c>
      <c r="M24" s="0" t="n">
        <v>0</v>
      </c>
      <c r="N24" s="0" t="n">
        <v>0</v>
      </c>
      <c r="O24" s="0" t="n">
        <v>0</v>
      </c>
      <c r="P24" s="0" t="n">
        <v>0</v>
      </c>
      <c r="Q24" s="0" t="n">
        <v>0</v>
      </c>
    </row>
    <row r="25" customFormat="false" ht="12.75" hidden="false" customHeight="false" outlineLevel="0" collapsed="false">
      <c r="A25" s="0" t="n">
        <v>18</v>
      </c>
      <c r="B25" s="0" t="s">
        <v>266</v>
      </c>
      <c r="C25" s="0" t="n">
        <v>25</v>
      </c>
      <c r="D25" s="0" t="n">
        <v>25</v>
      </c>
      <c r="E25" s="0" t="n">
        <v>25</v>
      </c>
      <c r="F25" s="0" t="n">
        <v>0</v>
      </c>
      <c r="G25" s="0" t="n">
        <v>0</v>
      </c>
      <c r="H25" s="0" t="n">
        <v>0</v>
      </c>
      <c r="I25" s="0" t="n">
        <v>0</v>
      </c>
      <c r="J25" s="0" t="n">
        <v>0</v>
      </c>
      <c r="K25" s="0" t="n">
        <v>0</v>
      </c>
      <c r="L25" s="0" t="n">
        <v>0</v>
      </c>
      <c r="M25" s="0" t="n">
        <v>0</v>
      </c>
      <c r="N25" s="0" t="n">
        <v>0</v>
      </c>
      <c r="O25" s="0" t="n">
        <v>0</v>
      </c>
      <c r="P25" s="0" t="n">
        <v>0</v>
      </c>
      <c r="Q25" s="0" t="n">
        <v>4</v>
      </c>
    </row>
    <row r="26" customFormat="false" ht="12.75" hidden="false" customHeight="false" outlineLevel="0" collapsed="false">
      <c r="A26" s="0" t="n">
        <v>19</v>
      </c>
      <c r="B26" s="0" t="s">
        <v>267</v>
      </c>
      <c r="C26" s="0" t="n">
        <v>0</v>
      </c>
      <c r="D26" s="0" t="n">
        <v>0</v>
      </c>
      <c r="E26" s="0" t="n">
        <v>0</v>
      </c>
      <c r="F26" s="0" t="n">
        <v>0</v>
      </c>
      <c r="G26" s="0" t="n">
        <v>0</v>
      </c>
      <c r="H26" s="0" t="n">
        <v>0</v>
      </c>
      <c r="I26" s="0" t="n">
        <v>0</v>
      </c>
      <c r="J26" s="0" t="n">
        <v>0</v>
      </c>
      <c r="K26" s="0" t="n">
        <v>0</v>
      </c>
      <c r="L26" s="0" t="n">
        <v>0</v>
      </c>
      <c r="M26" s="0" t="n">
        <v>0</v>
      </c>
      <c r="N26" s="0" t="n">
        <v>0</v>
      </c>
      <c r="O26" s="0" t="n">
        <v>0</v>
      </c>
      <c r="P26" s="0" t="n">
        <v>0</v>
      </c>
      <c r="Q26" s="0" t="n">
        <v>0</v>
      </c>
    </row>
    <row r="27" customFormat="false" ht="12.75" hidden="false" customHeight="false" outlineLevel="0" collapsed="false">
      <c r="A27" s="0" t="n">
        <v>20</v>
      </c>
      <c r="B27" s="0" t="s">
        <v>268</v>
      </c>
      <c r="C27" s="0" t="n">
        <v>0</v>
      </c>
      <c r="D27" s="0" t="n">
        <v>0</v>
      </c>
      <c r="E27" s="0" t="n">
        <v>0</v>
      </c>
      <c r="F27" s="0" t="n">
        <v>0</v>
      </c>
      <c r="G27" s="0" t="n">
        <v>0</v>
      </c>
      <c r="H27" s="0" t="n">
        <v>0</v>
      </c>
      <c r="I27" s="0" t="n">
        <v>0</v>
      </c>
      <c r="J27" s="0" t="n">
        <v>0</v>
      </c>
      <c r="K27" s="0" t="n">
        <v>0</v>
      </c>
      <c r="L27" s="0" t="n">
        <v>0</v>
      </c>
      <c r="M27" s="0" t="n">
        <v>0</v>
      </c>
      <c r="N27" s="0" t="n">
        <v>0</v>
      </c>
      <c r="O27" s="0" t="n">
        <v>0</v>
      </c>
      <c r="P27" s="0" t="n">
        <v>0</v>
      </c>
      <c r="Q27" s="0" t="n">
        <v>0</v>
      </c>
    </row>
    <row r="28" customFormat="false" ht="12.75" hidden="false" customHeight="false" outlineLevel="0" collapsed="false">
      <c r="A28" s="0" t="n">
        <v>21</v>
      </c>
      <c r="B28" s="0" t="s">
        <v>269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22</v>
      </c>
      <c r="B29" s="0" t="s">
        <v>270</v>
      </c>
      <c r="C29" s="0" t="n">
        <v>75</v>
      </c>
      <c r="D29" s="0" t="n">
        <v>75</v>
      </c>
      <c r="E29" s="0" t="n">
        <v>75</v>
      </c>
      <c r="F29" s="0" t="n">
        <v>45</v>
      </c>
      <c r="G29" s="0" t="n">
        <v>45</v>
      </c>
      <c r="H29" s="0" t="n">
        <v>45</v>
      </c>
      <c r="I29" s="0" t="n">
        <v>45</v>
      </c>
      <c r="J29" s="0" t="n">
        <v>45</v>
      </c>
      <c r="K29" s="0" t="n">
        <v>45</v>
      </c>
      <c r="L29" s="0" t="n">
        <v>75</v>
      </c>
      <c r="M29" s="0" t="n">
        <v>75</v>
      </c>
      <c r="N29" s="0" t="n">
        <v>75</v>
      </c>
      <c r="O29" s="0" t="n">
        <v>75</v>
      </c>
      <c r="P29" s="0" t="n">
        <v>75</v>
      </c>
      <c r="Q29" s="0" t="n">
        <v>60</v>
      </c>
    </row>
    <row r="30" customFormat="false" ht="12.75" hidden="false" customHeight="false" outlineLevel="0" collapsed="false">
      <c r="A30" s="0" t="n">
        <v>23</v>
      </c>
      <c r="B30" s="0" t="s">
        <v>271</v>
      </c>
      <c r="C30" s="0" t="n">
        <v>0</v>
      </c>
      <c r="D30" s="0" t="n">
        <v>0</v>
      </c>
      <c r="E30" s="0" t="n">
        <v>0</v>
      </c>
      <c r="F30" s="0" t="n">
        <v>0</v>
      </c>
      <c r="G30" s="0" t="n">
        <v>0</v>
      </c>
      <c r="H30" s="0" t="n">
        <v>0</v>
      </c>
      <c r="I30" s="0" t="n">
        <v>0</v>
      </c>
      <c r="J30" s="0" t="n">
        <v>0</v>
      </c>
      <c r="K30" s="0" t="n">
        <v>0</v>
      </c>
      <c r="L30" s="0" t="n">
        <v>0</v>
      </c>
      <c r="M30" s="0" t="n">
        <v>0</v>
      </c>
      <c r="N30" s="0" t="n">
        <v>0</v>
      </c>
      <c r="O30" s="0" t="n">
        <v>0</v>
      </c>
      <c r="P30" s="0" t="n">
        <v>0</v>
      </c>
      <c r="Q30" s="0" t="n">
        <v>0</v>
      </c>
    </row>
    <row r="31" customFormat="false" ht="12.75" hidden="false" customHeight="false" outlineLevel="0" collapsed="false">
      <c r="A31" s="0" t="n">
        <v>24</v>
      </c>
      <c r="B31" s="0" t="s">
        <v>272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</row>
    <row r="32" customFormat="false" ht="12.75" hidden="false" customHeight="false" outlineLevel="0" collapsed="false">
      <c r="A32" s="0" t="n">
        <v>25</v>
      </c>
      <c r="B32" s="0" t="s">
        <v>273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0</v>
      </c>
      <c r="M32" s="0" t="n">
        <v>0</v>
      </c>
      <c r="N32" s="0" t="n">
        <v>0</v>
      </c>
      <c r="O32" s="0" t="n">
        <v>0</v>
      </c>
      <c r="P32" s="0" t="n">
        <v>0</v>
      </c>
      <c r="Q32" s="0" t="n">
        <v>0</v>
      </c>
    </row>
    <row r="33" customFormat="false" ht="12.75" hidden="false" customHeight="false" outlineLevel="0" collapsed="false">
      <c r="A33" s="0" t="n">
        <v>26</v>
      </c>
      <c r="B33" s="0" t="s">
        <v>274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  <c r="P33" s="0" t="n">
        <v>0</v>
      </c>
      <c r="Q33" s="0" t="n">
        <v>0</v>
      </c>
    </row>
    <row r="34" customFormat="false" ht="12.75" hidden="false" customHeight="false" outlineLevel="0" collapsed="false">
      <c r="A34" s="0" t="n">
        <v>27</v>
      </c>
      <c r="B34" s="0" t="s">
        <v>275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28</v>
      </c>
      <c r="B35" s="0" t="s">
        <v>276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29</v>
      </c>
      <c r="B36" s="0" t="s">
        <v>277</v>
      </c>
      <c r="C36" s="0" t="n">
        <v>0</v>
      </c>
      <c r="D36" s="0" t="n">
        <v>0</v>
      </c>
      <c r="E36" s="0" t="n">
        <v>0</v>
      </c>
      <c r="F36" s="0" t="n">
        <v>0</v>
      </c>
      <c r="G36" s="0" t="n">
        <v>0</v>
      </c>
      <c r="H36" s="0" t="n">
        <v>0</v>
      </c>
      <c r="I36" s="0" t="n">
        <v>0</v>
      </c>
      <c r="J36" s="0" t="n">
        <v>0</v>
      </c>
      <c r="K36" s="0" t="n">
        <v>0</v>
      </c>
      <c r="L36" s="0" t="n">
        <v>0</v>
      </c>
      <c r="M36" s="0" t="n">
        <v>0</v>
      </c>
      <c r="N36" s="0" t="n">
        <v>0</v>
      </c>
      <c r="O36" s="0" t="n">
        <v>0</v>
      </c>
      <c r="P36" s="0" t="n">
        <v>0</v>
      </c>
      <c r="Q36" s="0" t="n">
        <v>0</v>
      </c>
    </row>
    <row r="37" customFormat="false" ht="12.75" hidden="false" customHeight="false" outlineLevel="0" collapsed="false">
      <c r="A37" s="0" t="n">
        <v>30</v>
      </c>
      <c r="B37" s="0" t="s">
        <v>278</v>
      </c>
      <c r="C37" s="0" t="n">
        <v>0</v>
      </c>
      <c r="D37" s="0" t="n">
        <v>0</v>
      </c>
      <c r="E37" s="0" t="n">
        <v>0</v>
      </c>
      <c r="F37" s="0" t="n">
        <v>0</v>
      </c>
      <c r="G37" s="0" t="n">
        <v>0</v>
      </c>
      <c r="H37" s="0" t="n">
        <v>0</v>
      </c>
      <c r="I37" s="0" t="n">
        <v>0</v>
      </c>
      <c r="J37" s="0" t="n">
        <v>0</v>
      </c>
      <c r="K37" s="0" t="n">
        <v>0</v>
      </c>
      <c r="L37" s="0" t="n">
        <v>0</v>
      </c>
      <c r="M37" s="0" t="n">
        <v>0</v>
      </c>
      <c r="N37" s="0" t="n">
        <v>0</v>
      </c>
      <c r="O37" s="0" t="n">
        <v>0</v>
      </c>
      <c r="P37" s="0" t="n">
        <v>0</v>
      </c>
      <c r="Q37" s="0" t="n">
        <v>0</v>
      </c>
    </row>
    <row r="38" customFormat="false" ht="12.75" hidden="false" customHeight="false" outlineLevel="0" collapsed="false">
      <c r="A38" s="0" t="n">
        <v>31</v>
      </c>
      <c r="B38" s="0" t="s">
        <v>279</v>
      </c>
      <c r="C38" s="0" t="n">
        <v>0</v>
      </c>
      <c r="D38" s="0" t="n">
        <v>0</v>
      </c>
      <c r="E38" s="0" t="n">
        <v>0</v>
      </c>
      <c r="F38" s="0" t="n">
        <v>0</v>
      </c>
      <c r="G38" s="0" t="n">
        <v>0</v>
      </c>
      <c r="H38" s="0" t="n">
        <v>0</v>
      </c>
      <c r="I38" s="0" t="n">
        <v>0</v>
      </c>
      <c r="J38" s="0" t="n">
        <v>0</v>
      </c>
      <c r="K38" s="0" t="n">
        <v>0</v>
      </c>
      <c r="L38" s="0" t="n">
        <v>0</v>
      </c>
      <c r="M38" s="0" t="n">
        <v>0</v>
      </c>
      <c r="N38" s="0" t="n">
        <v>0</v>
      </c>
      <c r="O38" s="0" t="n">
        <v>0</v>
      </c>
      <c r="P38" s="0" t="n">
        <v>0</v>
      </c>
      <c r="Q38" s="0" t="n">
        <v>0</v>
      </c>
    </row>
    <row r="39" customFormat="false" ht="12.75" hidden="false" customHeight="false" outlineLevel="0" collapsed="false">
      <c r="A39" s="0" t="n">
        <v>32</v>
      </c>
      <c r="B39" s="0" t="s">
        <v>280</v>
      </c>
      <c r="C39" s="0" t="n">
        <v>0</v>
      </c>
      <c r="D39" s="0" t="n">
        <v>0</v>
      </c>
      <c r="E39" s="0" t="n">
        <v>0</v>
      </c>
      <c r="F39" s="0" t="n">
        <v>0</v>
      </c>
      <c r="G39" s="0" t="n">
        <v>0</v>
      </c>
      <c r="H39" s="0" t="n">
        <v>0</v>
      </c>
      <c r="I39" s="0" t="n">
        <v>0</v>
      </c>
      <c r="J39" s="0" t="n">
        <v>0</v>
      </c>
      <c r="K39" s="0" t="n">
        <v>0</v>
      </c>
      <c r="L39" s="0" t="n">
        <v>0</v>
      </c>
      <c r="M39" s="0" t="n">
        <v>0</v>
      </c>
      <c r="N39" s="0" t="n">
        <v>0</v>
      </c>
      <c r="O39" s="0" t="n">
        <v>0</v>
      </c>
      <c r="P39" s="0" t="n">
        <v>0</v>
      </c>
      <c r="Q39" s="0" t="n">
        <v>0</v>
      </c>
    </row>
    <row r="40" customFormat="false" ht="12.75" hidden="false" customHeight="false" outlineLevel="0" collapsed="false">
      <c r="A40" s="0" t="n">
        <v>33</v>
      </c>
      <c r="B40" s="0" t="s">
        <v>281</v>
      </c>
      <c r="C40" s="0" t="n">
        <v>0</v>
      </c>
      <c r="D40" s="0" t="n">
        <v>0</v>
      </c>
      <c r="E40" s="0" t="n">
        <v>0</v>
      </c>
      <c r="F40" s="0" t="n">
        <v>0</v>
      </c>
      <c r="G40" s="0" t="n">
        <v>0</v>
      </c>
      <c r="H40" s="0" t="n">
        <v>0</v>
      </c>
      <c r="I40" s="0" t="n">
        <v>0</v>
      </c>
      <c r="J40" s="0" t="n">
        <v>0</v>
      </c>
      <c r="K40" s="0" t="n">
        <v>0</v>
      </c>
      <c r="L40" s="0" t="n">
        <v>0</v>
      </c>
      <c r="M40" s="0" t="n">
        <v>0</v>
      </c>
      <c r="N40" s="0" t="n">
        <v>0</v>
      </c>
      <c r="O40" s="0" t="n">
        <v>0</v>
      </c>
      <c r="P40" s="0" t="n">
        <v>0</v>
      </c>
      <c r="Q40" s="0" t="n">
        <v>0</v>
      </c>
    </row>
    <row r="41" customFormat="false" ht="12.75" hidden="false" customHeight="false" outlineLevel="0" collapsed="false">
      <c r="A41" s="0" t="n">
        <v>34</v>
      </c>
      <c r="B41" s="0" t="s">
        <v>282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35</v>
      </c>
      <c r="B42" s="0" t="s">
        <v>283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36</v>
      </c>
      <c r="B43" s="0" t="s">
        <v>284</v>
      </c>
      <c r="C43" s="0" t="n">
        <v>0</v>
      </c>
      <c r="D43" s="0" t="n">
        <v>0</v>
      </c>
      <c r="E43" s="0" t="n">
        <v>0</v>
      </c>
      <c r="F43" s="0" t="n">
        <v>0</v>
      </c>
      <c r="G43" s="0" t="n">
        <v>0</v>
      </c>
      <c r="H43" s="0" t="n">
        <v>0</v>
      </c>
      <c r="I43" s="0" t="n">
        <v>0</v>
      </c>
      <c r="J43" s="0" t="n">
        <v>0</v>
      </c>
      <c r="K43" s="0" t="n">
        <v>0</v>
      </c>
      <c r="L43" s="0" t="n">
        <v>0</v>
      </c>
      <c r="M43" s="0" t="n">
        <v>0</v>
      </c>
      <c r="N43" s="0" t="n">
        <v>0</v>
      </c>
      <c r="O43" s="0" t="n">
        <v>0</v>
      </c>
      <c r="P43" s="0" t="n">
        <v>0</v>
      </c>
      <c r="Q43" s="0" t="n">
        <v>0</v>
      </c>
    </row>
    <row r="44" customFormat="false" ht="12.75" hidden="false" customHeight="false" outlineLevel="0" collapsed="false">
      <c r="A44" s="0" t="n">
        <v>37</v>
      </c>
      <c r="B44" s="0" t="s">
        <v>285</v>
      </c>
      <c r="C44" s="0" t="n">
        <v>779</v>
      </c>
      <c r="D44" s="0" t="n">
        <v>779</v>
      </c>
      <c r="E44" s="0" t="n">
        <v>629</v>
      </c>
      <c r="F44" s="0" t="n">
        <v>141</v>
      </c>
      <c r="G44" s="0" t="n">
        <v>163</v>
      </c>
      <c r="H44" s="0" t="n">
        <v>178</v>
      </c>
      <c r="I44" s="0" t="n">
        <v>185</v>
      </c>
      <c r="J44" s="0" t="n">
        <v>190</v>
      </c>
      <c r="K44" s="0" t="n">
        <v>161</v>
      </c>
      <c r="L44" s="0" t="n">
        <v>150</v>
      </c>
      <c r="M44" s="0" t="n">
        <v>150</v>
      </c>
      <c r="N44" s="0" t="n">
        <v>144</v>
      </c>
      <c r="O44" s="0" t="n">
        <v>152</v>
      </c>
      <c r="P44" s="0" t="n">
        <v>165</v>
      </c>
      <c r="Q44" s="0" t="n">
        <v>253</v>
      </c>
    </row>
    <row r="45" customFormat="false" ht="12.75" hidden="false" customHeight="false" outlineLevel="0" collapsed="false">
      <c r="A45" s="0" t="n">
        <v>38</v>
      </c>
      <c r="B45" s="0" t="s">
        <v>286</v>
      </c>
      <c r="C45" s="0" t="n">
        <v>0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v>0</v>
      </c>
      <c r="K45" s="0" t="n">
        <v>0</v>
      </c>
      <c r="L45" s="0" t="n">
        <v>0</v>
      </c>
      <c r="M45" s="0" t="n">
        <v>0</v>
      </c>
      <c r="N45" s="0" t="n">
        <v>0</v>
      </c>
      <c r="O45" s="0" t="n">
        <v>0</v>
      </c>
      <c r="P45" s="0" t="n">
        <v>0</v>
      </c>
      <c r="Q45" s="0" t="n">
        <v>0</v>
      </c>
    </row>
    <row r="46" customFormat="false" ht="12.75" hidden="false" customHeight="false" outlineLevel="0" collapsed="false">
      <c r="A46" s="0" t="n">
        <v>39</v>
      </c>
      <c r="B46" s="0" t="s">
        <v>287</v>
      </c>
      <c r="C46" s="0" t="n">
        <v>275</v>
      </c>
      <c r="D46" s="0" t="n">
        <v>275</v>
      </c>
      <c r="E46" s="0" t="n">
        <v>275</v>
      </c>
      <c r="F46" s="0" t="n">
        <v>275</v>
      </c>
      <c r="G46" s="0" t="n">
        <v>275</v>
      </c>
      <c r="H46" s="0" t="n">
        <v>275</v>
      </c>
      <c r="I46" s="0" t="n">
        <v>275</v>
      </c>
      <c r="J46" s="0" t="n">
        <v>275</v>
      </c>
      <c r="K46" s="0" t="n">
        <v>275</v>
      </c>
      <c r="L46" s="0" t="n">
        <v>275</v>
      </c>
      <c r="M46" s="0" t="n">
        <v>275</v>
      </c>
      <c r="N46" s="0" t="n">
        <v>275</v>
      </c>
      <c r="O46" s="0" t="n">
        <v>275</v>
      </c>
      <c r="P46" s="0" t="n">
        <v>275</v>
      </c>
      <c r="Q46" s="0" t="n">
        <v>275</v>
      </c>
    </row>
    <row r="47" customFormat="false" ht="12.75" hidden="false" customHeight="false" outlineLevel="0" collapsed="false">
      <c r="A47" s="0" t="n">
        <v>40</v>
      </c>
      <c r="B47" s="0" t="s">
        <v>288</v>
      </c>
      <c r="C47" s="0" t="n">
        <v>13</v>
      </c>
      <c r="D47" s="0" t="n">
        <v>13</v>
      </c>
      <c r="E47" s="0" t="n">
        <v>42</v>
      </c>
      <c r="F47" s="0" t="n">
        <v>108</v>
      </c>
      <c r="G47" s="0" t="n">
        <v>161</v>
      </c>
      <c r="H47" s="0" t="n">
        <v>215</v>
      </c>
      <c r="I47" s="0" t="n">
        <v>189</v>
      </c>
      <c r="J47" s="0" t="n">
        <v>145</v>
      </c>
      <c r="K47" s="0" t="n">
        <v>117</v>
      </c>
      <c r="L47" s="0" t="n">
        <v>90</v>
      </c>
      <c r="M47" s="0" t="n">
        <v>90</v>
      </c>
      <c r="N47" s="0" t="n">
        <v>0</v>
      </c>
      <c r="O47" s="0" t="n">
        <v>18</v>
      </c>
      <c r="P47" s="0" t="n">
        <v>34</v>
      </c>
      <c r="Q47" s="0" t="n">
        <v>94</v>
      </c>
    </row>
    <row r="48" customFormat="false" ht="12.75" hidden="false" customHeight="false" outlineLevel="0" collapsed="false">
      <c r="A48" s="0" t="n">
        <v>41</v>
      </c>
      <c r="B48" s="0" t="s">
        <v>289</v>
      </c>
      <c r="C48" s="0" t="n">
        <v>0</v>
      </c>
      <c r="D48" s="0" t="n">
        <v>0</v>
      </c>
      <c r="E48" s="0" t="n">
        <v>0</v>
      </c>
      <c r="F48" s="0" t="n">
        <v>0</v>
      </c>
      <c r="G48" s="0" t="n">
        <v>0</v>
      </c>
      <c r="H48" s="0" t="n">
        <v>0</v>
      </c>
      <c r="I48" s="0" t="n">
        <v>1</v>
      </c>
      <c r="J48" s="0" t="n">
        <v>0</v>
      </c>
      <c r="K48" s="0" t="n">
        <v>0</v>
      </c>
      <c r="L48" s="0" t="n">
        <v>0</v>
      </c>
      <c r="M48" s="0" t="n">
        <v>0</v>
      </c>
      <c r="N48" s="0" t="n">
        <v>0</v>
      </c>
      <c r="O48" s="0" t="n">
        <v>0</v>
      </c>
      <c r="P48" s="0" t="n">
        <v>0</v>
      </c>
      <c r="Q48" s="0" t="n">
        <v>0</v>
      </c>
    </row>
    <row r="49" customFormat="false" ht="12.75" hidden="false" customHeight="false" outlineLevel="0" collapsed="false">
      <c r="A49" s="0" t="n">
        <v>42</v>
      </c>
      <c r="B49" s="0" t="s">
        <v>290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43</v>
      </c>
      <c r="B50" s="0" t="s">
        <v>291</v>
      </c>
      <c r="C50" s="0" t="n">
        <v>0</v>
      </c>
      <c r="D50" s="0" t="n">
        <v>0</v>
      </c>
      <c r="E50" s="0" t="n">
        <v>0</v>
      </c>
      <c r="F50" s="0" t="n">
        <v>0</v>
      </c>
      <c r="G50" s="0" t="n">
        <v>0</v>
      </c>
      <c r="H50" s="0" t="n">
        <v>0</v>
      </c>
      <c r="I50" s="0" t="n">
        <v>0</v>
      </c>
      <c r="J50" s="0" t="n">
        <v>0</v>
      </c>
      <c r="K50" s="0" t="n">
        <v>0</v>
      </c>
      <c r="L50" s="0" t="n">
        <v>0</v>
      </c>
      <c r="M50" s="0" t="n">
        <v>0</v>
      </c>
      <c r="N50" s="0" t="n">
        <v>0</v>
      </c>
      <c r="O50" s="0" t="n">
        <v>0</v>
      </c>
      <c r="P50" s="0" t="n">
        <v>0</v>
      </c>
      <c r="Q50" s="0" t="n">
        <v>0</v>
      </c>
    </row>
    <row r="51" customFormat="false" ht="12.75" hidden="false" customHeight="false" outlineLevel="0" collapsed="false">
      <c r="A51" s="0" t="n">
        <v>44</v>
      </c>
      <c r="B51" s="0" t="s">
        <v>292</v>
      </c>
      <c r="C51" s="0" t="n">
        <v>0</v>
      </c>
      <c r="D51" s="0" t="n">
        <v>0</v>
      </c>
      <c r="E51" s="0" t="n">
        <v>0</v>
      </c>
      <c r="F51" s="0" t="n">
        <v>0</v>
      </c>
      <c r="G51" s="0" t="n">
        <v>0</v>
      </c>
      <c r="H51" s="0" t="n">
        <v>0</v>
      </c>
      <c r="I51" s="0" t="n">
        <v>0</v>
      </c>
      <c r="J51" s="0" t="n">
        <v>0</v>
      </c>
      <c r="K51" s="0" t="n">
        <v>0</v>
      </c>
      <c r="L51" s="0" t="n">
        <v>0</v>
      </c>
      <c r="M51" s="0" t="n">
        <v>0</v>
      </c>
      <c r="N51" s="0" t="n">
        <v>0</v>
      </c>
      <c r="O51" s="0" t="n">
        <v>0</v>
      </c>
      <c r="P51" s="0" t="n">
        <v>0</v>
      </c>
      <c r="Q51" s="0" t="n">
        <v>0</v>
      </c>
    </row>
    <row r="52" customFormat="false" ht="12.75" hidden="false" customHeight="false" outlineLevel="0" collapsed="false">
      <c r="A52" s="0" t="n">
        <v>45</v>
      </c>
      <c r="B52" s="0" t="s">
        <v>293</v>
      </c>
      <c r="C52" s="0" t="n">
        <v>0</v>
      </c>
      <c r="D52" s="0" t="n">
        <v>0</v>
      </c>
      <c r="E52" s="0" t="n">
        <v>0</v>
      </c>
      <c r="F52" s="0" t="n">
        <v>0</v>
      </c>
      <c r="G52" s="0" t="n">
        <v>0</v>
      </c>
      <c r="H52" s="0" t="n">
        <v>0</v>
      </c>
      <c r="I52" s="0" t="n">
        <v>0</v>
      </c>
      <c r="J52" s="0" t="n">
        <v>0</v>
      </c>
      <c r="K52" s="0" t="n">
        <v>0</v>
      </c>
      <c r="L52" s="0" t="n">
        <v>0</v>
      </c>
      <c r="M52" s="0" t="n">
        <v>0</v>
      </c>
      <c r="N52" s="0" t="n">
        <v>0</v>
      </c>
      <c r="O52" s="0" t="n">
        <v>0</v>
      </c>
      <c r="P52" s="0" t="n">
        <v>0</v>
      </c>
      <c r="Q52" s="0" t="n">
        <v>0</v>
      </c>
    </row>
    <row r="53" customFormat="false" ht="12.75" hidden="false" customHeight="false" outlineLevel="0" collapsed="false">
      <c r="A53" s="0" t="n">
        <v>46</v>
      </c>
      <c r="B53" s="0" t="s">
        <v>294</v>
      </c>
      <c r="C53" s="0" t="n">
        <v>0</v>
      </c>
      <c r="D53" s="0" t="n">
        <v>0</v>
      </c>
      <c r="E53" s="0" t="n">
        <v>0</v>
      </c>
      <c r="F53" s="0" t="n">
        <v>0</v>
      </c>
      <c r="G53" s="0" t="n">
        <v>0</v>
      </c>
      <c r="H53" s="0" t="n">
        <v>0</v>
      </c>
      <c r="I53" s="0" t="n">
        <v>0</v>
      </c>
      <c r="J53" s="0" t="n">
        <v>0</v>
      </c>
      <c r="K53" s="0" t="n">
        <v>0</v>
      </c>
      <c r="L53" s="0" t="n">
        <v>0</v>
      </c>
      <c r="M53" s="0" t="n">
        <v>0</v>
      </c>
      <c r="N53" s="0" t="n">
        <v>0</v>
      </c>
      <c r="O53" s="0" t="n">
        <v>0</v>
      </c>
      <c r="P53" s="0" t="n">
        <v>0</v>
      </c>
      <c r="Q53" s="0" t="n">
        <v>0</v>
      </c>
    </row>
    <row r="54" customFormat="false" ht="12.75" hidden="false" customHeight="false" outlineLevel="0" collapsed="false">
      <c r="A54" s="0" t="n">
        <v>47</v>
      </c>
      <c r="B54" s="0" t="s">
        <v>295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48</v>
      </c>
      <c r="B55" s="0" t="s">
        <v>296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49</v>
      </c>
      <c r="B56" s="0" t="s">
        <v>297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50</v>
      </c>
      <c r="B57" s="0" t="s">
        <v>298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101</v>
      </c>
      <c r="H57" s="0" t="n">
        <v>101</v>
      </c>
      <c r="I57" s="0" t="n">
        <v>101</v>
      </c>
      <c r="J57" s="0" t="n">
        <v>101</v>
      </c>
      <c r="K57" s="0" t="n">
        <v>51</v>
      </c>
      <c r="L57" s="0" t="n">
        <v>51</v>
      </c>
      <c r="M57" s="0" t="n">
        <v>51</v>
      </c>
      <c r="N57" s="0" t="n">
        <v>0</v>
      </c>
      <c r="O57" s="0" t="n">
        <v>0</v>
      </c>
      <c r="P57" s="0" t="n">
        <v>0</v>
      </c>
      <c r="Q57" s="0" t="n">
        <v>42</v>
      </c>
    </row>
    <row r="58" customFormat="false" ht="12.75" hidden="false" customHeight="false" outlineLevel="0" collapsed="false">
      <c r="A58" s="0" t="n">
        <v>51</v>
      </c>
      <c r="B58" s="0" t="s">
        <v>299</v>
      </c>
      <c r="C58" s="0" t="n">
        <v>0</v>
      </c>
      <c r="D58" s="0" t="n">
        <v>0</v>
      </c>
      <c r="E58" s="0" t="n">
        <v>0</v>
      </c>
      <c r="F58" s="0" t="n">
        <v>0</v>
      </c>
      <c r="G58" s="0" t="n">
        <v>0</v>
      </c>
      <c r="H58" s="0" t="n">
        <v>0</v>
      </c>
      <c r="I58" s="0" t="n">
        <v>0</v>
      </c>
      <c r="J58" s="0" t="n">
        <v>0</v>
      </c>
      <c r="K58" s="0" t="n">
        <v>0</v>
      </c>
      <c r="L58" s="0" t="n">
        <v>0</v>
      </c>
      <c r="M58" s="0" t="n">
        <v>0</v>
      </c>
      <c r="N58" s="0" t="n">
        <v>0</v>
      </c>
      <c r="O58" s="0" t="n">
        <v>0</v>
      </c>
      <c r="P58" s="0" t="n">
        <v>0</v>
      </c>
      <c r="Q58" s="0" t="n">
        <v>0</v>
      </c>
    </row>
    <row r="59" customFormat="false" ht="12.75" hidden="false" customHeight="false" outlineLevel="0" collapsed="false">
      <c r="A59" s="0" t="n">
        <v>52</v>
      </c>
      <c r="B59" s="0" t="s">
        <v>300</v>
      </c>
      <c r="C59" s="0" t="n">
        <v>0</v>
      </c>
      <c r="D59" s="0" t="n">
        <v>0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</row>
    <row r="60" customFormat="false" ht="12.75" hidden="false" customHeight="false" outlineLevel="0" collapsed="false">
      <c r="A60" s="0" t="n">
        <v>53</v>
      </c>
      <c r="B60" s="0" t="s">
        <v>301</v>
      </c>
      <c r="C60" s="0" t="n">
        <v>0</v>
      </c>
      <c r="D60" s="0" t="n">
        <v>0</v>
      </c>
      <c r="E60" s="0" t="n">
        <v>0</v>
      </c>
      <c r="F60" s="0" t="n">
        <v>0</v>
      </c>
      <c r="G60" s="0" t="n">
        <v>0</v>
      </c>
      <c r="H60" s="0" t="n">
        <v>0</v>
      </c>
      <c r="I60" s="0" t="n">
        <v>0</v>
      </c>
      <c r="J60" s="0" t="n">
        <v>0</v>
      </c>
      <c r="K60" s="0" t="n">
        <v>0</v>
      </c>
      <c r="L60" s="0" t="n">
        <v>0</v>
      </c>
      <c r="M60" s="0" t="n">
        <v>0</v>
      </c>
      <c r="N60" s="0" t="n">
        <v>0</v>
      </c>
      <c r="O60" s="0" t="n">
        <v>0</v>
      </c>
      <c r="P60" s="0" t="n">
        <v>0</v>
      </c>
      <c r="Q60" s="0" t="n">
        <v>0</v>
      </c>
    </row>
    <row r="61" customFormat="false" ht="12.75" hidden="false" customHeight="false" outlineLevel="0" collapsed="false">
      <c r="A61" s="0" t="n">
        <v>54</v>
      </c>
      <c r="B61" s="0" t="s">
        <v>302</v>
      </c>
      <c r="C61" s="0" t="n">
        <v>0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</row>
    <row r="62" customFormat="false" ht="12.75" hidden="false" customHeight="false" outlineLevel="0" collapsed="false">
      <c r="A62" s="0" t="n">
        <v>55</v>
      </c>
      <c r="B62" s="0" t="s">
        <v>303</v>
      </c>
      <c r="C62" s="0" t="n">
        <v>0</v>
      </c>
      <c r="D62" s="0" t="n">
        <v>0</v>
      </c>
      <c r="E62" s="0" t="n">
        <v>0</v>
      </c>
      <c r="F62" s="0" t="n">
        <v>0</v>
      </c>
      <c r="G62" s="0" t="n">
        <v>0</v>
      </c>
      <c r="H62" s="0" t="n">
        <v>0</v>
      </c>
      <c r="I62" s="0" t="n">
        <v>0</v>
      </c>
      <c r="J62" s="0" t="n">
        <v>0</v>
      </c>
      <c r="K62" s="0" t="n">
        <v>0</v>
      </c>
      <c r="L62" s="0" t="n">
        <v>0</v>
      </c>
      <c r="M62" s="0" t="n">
        <v>0</v>
      </c>
      <c r="N62" s="0" t="n">
        <v>0</v>
      </c>
      <c r="O62" s="0" t="n">
        <v>0</v>
      </c>
      <c r="P62" s="0" t="n">
        <v>0</v>
      </c>
      <c r="Q62" s="0" t="n">
        <v>0</v>
      </c>
    </row>
    <row r="63" customFormat="false" ht="12.75" hidden="false" customHeight="false" outlineLevel="0" collapsed="false">
      <c r="A63" s="0" t="n">
        <v>56</v>
      </c>
      <c r="B63" s="0" t="s">
        <v>304</v>
      </c>
      <c r="C63" s="0" t="n">
        <v>0</v>
      </c>
      <c r="D63" s="0" t="n">
        <v>0</v>
      </c>
      <c r="E63" s="0" t="n">
        <v>0</v>
      </c>
      <c r="F63" s="0" t="n">
        <v>0</v>
      </c>
      <c r="G63" s="0" t="n">
        <v>0</v>
      </c>
      <c r="H63" s="0" t="n">
        <v>0</v>
      </c>
      <c r="I63" s="0" t="n">
        <v>0</v>
      </c>
      <c r="J63" s="0" t="n">
        <v>0</v>
      </c>
      <c r="K63" s="0" t="n">
        <v>0</v>
      </c>
      <c r="L63" s="0" t="n">
        <v>0</v>
      </c>
      <c r="M63" s="0" t="n">
        <v>0</v>
      </c>
      <c r="N63" s="0" t="n">
        <v>0</v>
      </c>
      <c r="O63" s="0" t="n">
        <v>0</v>
      </c>
      <c r="P63" s="0" t="n">
        <v>0</v>
      </c>
      <c r="Q63" s="0" t="n">
        <v>0</v>
      </c>
    </row>
    <row r="64" customFormat="false" ht="12.75" hidden="false" customHeight="false" outlineLevel="0" collapsed="false">
      <c r="A64" s="0" t="n">
        <v>57</v>
      </c>
      <c r="B64" s="0" t="s">
        <v>305</v>
      </c>
      <c r="C64" s="0" t="n">
        <v>21</v>
      </c>
      <c r="D64" s="0" t="n">
        <v>21</v>
      </c>
      <c r="E64" s="0" t="n">
        <v>21</v>
      </c>
      <c r="F64" s="0" t="n">
        <v>0</v>
      </c>
      <c r="G64" s="0" t="n">
        <v>0</v>
      </c>
      <c r="H64" s="0" t="n">
        <v>0</v>
      </c>
      <c r="I64" s="0" t="n">
        <v>0</v>
      </c>
      <c r="J64" s="0" t="n">
        <v>0</v>
      </c>
      <c r="K64" s="0" t="n">
        <v>0</v>
      </c>
      <c r="L64" s="0" t="n">
        <v>0</v>
      </c>
      <c r="M64" s="0" t="n">
        <v>0</v>
      </c>
      <c r="N64" s="0" t="n">
        <v>0</v>
      </c>
      <c r="O64" s="0" t="n">
        <v>0</v>
      </c>
      <c r="P64" s="0" t="n">
        <v>0</v>
      </c>
      <c r="Q64" s="0" t="n">
        <v>3</v>
      </c>
    </row>
    <row r="65" customFormat="false" ht="12.75" hidden="false" customHeight="false" outlineLevel="0" collapsed="false">
      <c r="A65" s="0" t="n">
        <v>58</v>
      </c>
      <c r="B65" s="0" t="s">
        <v>306</v>
      </c>
      <c r="C65" s="0" t="n">
        <v>10</v>
      </c>
      <c r="D65" s="0" t="n">
        <v>10</v>
      </c>
      <c r="E65" s="0" t="n">
        <v>10</v>
      </c>
      <c r="F65" s="0" t="n">
        <v>0</v>
      </c>
      <c r="G65" s="0" t="n">
        <v>0</v>
      </c>
      <c r="H65" s="0" t="n">
        <v>0</v>
      </c>
      <c r="I65" s="0" t="n">
        <v>0</v>
      </c>
      <c r="J65" s="0" t="n">
        <v>0</v>
      </c>
      <c r="K65" s="0" t="n">
        <v>0</v>
      </c>
      <c r="L65" s="0" t="n">
        <v>0</v>
      </c>
      <c r="M65" s="0" t="n">
        <v>0</v>
      </c>
      <c r="N65" s="0" t="n">
        <v>0</v>
      </c>
      <c r="O65" s="0" t="n">
        <v>0</v>
      </c>
      <c r="P65" s="0" t="n">
        <v>0</v>
      </c>
      <c r="Q65" s="0" t="n">
        <v>2</v>
      </c>
    </row>
    <row r="66" customFormat="false" ht="12.75" hidden="false" customHeight="false" outlineLevel="0" collapsed="false">
      <c r="A66" s="0" t="n">
        <v>59</v>
      </c>
      <c r="B66" s="0" t="s">
        <v>307</v>
      </c>
      <c r="C66" s="0" t="n">
        <v>0</v>
      </c>
      <c r="D66" s="0" t="n">
        <v>0</v>
      </c>
      <c r="E66" s="0" t="n">
        <v>0</v>
      </c>
      <c r="F66" s="0" t="n">
        <v>0</v>
      </c>
      <c r="G66" s="0" t="n">
        <v>0</v>
      </c>
      <c r="H66" s="0" t="n">
        <v>0</v>
      </c>
      <c r="I66" s="0" t="n">
        <v>0</v>
      </c>
      <c r="J66" s="0" t="n">
        <v>0</v>
      </c>
      <c r="K66" s="0" t="n">
        <v>0</v>
      </c>
      <c r="L66" s="0" t="n">
        <v>0</v>
      </c>
      <c r="M66" s="0" t="n">
        <v>0</v>
      </c>
      <c r="N66" s="0" t="n">
        <v>0</v>
      </c>
      <c r="O66" s="0" t="n">
        <v>0</v>
      </c>
      <c r="P66" s="0" t="n">
        <v>0</v>
      </c>
      <c r="Q66" s="0" t="n">
        <v>0</v>
      </c>
    </row>
    <row r="67" customFormat="false" ht="12.75" hidden="false" customHeight="false" outlineLevel="0" collapsed="false">
      <c r="A67" s="0" t="n">
        <v>60</v>
      </c>
      <c r="B67" s="0" t="s">
        <v>308</v>
      </c>
      <c r="C67" s="0" t="n">
        <v>0</v>
      </c>
      <c r="D67" s="0" t="n">
        <v>0</v>
      </c>
      <c r="E67" s="0" t="n">
        <v>0</v>
      </c>
      <c r="F67" s="0" t="n">
        <v>0</v>
      </c>
      <c r="G67" s="0" t="n">
        <v>0</v>
      </c>
      <c r="H67" s="0" t="n">
        <v>0</v>
      </c>
      <c r="I67" s="0" t="n">
        <v>0</v>
      </c>
      <c r="J67" s="0" t="n">
        <v>0</v>
      </c>
      <c r="K67" s="0" t="n">
        <v>0</v>
      </c>
      <c r="L67" s="0" t="n">
        <v>0</v>
      </c>
      <c r="M67" s="0" t="n">
        <v>0</v>
      </c>
      <c r="N67" s="0" t="n">
        <v>0</v>
      </c>
      <c r="O67" s="0" t="n">
        <v>0</v>
      </c>
      <c r="P67" s="0" t="n">
        <v>0</v>
      </c>
      <c r="Q67" s="0" t="n">
        <v>0</v>
      </c>
    </row>
    <row r="68" customFormat="false" ht="12.75" hidden="false" customHeight="false" outlineLevel="0" collapsed="false">
      <c r="A68" s="0" t="n">
        <v>61</v>
      </c>
      <c r="B68" s="0" t="s">
        <v>309</v>
      </c>
      <c r="C68" s="0" t="n">
        <v>0</v>
      </c>
      <c r="D68" s="0" t="n">
        <v>0</v>
      </c>
      <c r="E68" s="0" t="n">
        <v>0</v>
      </c>
      <c r="F68" s="0" t="n">
        <v>0</v>
      </c>
      <c r="G68" s="0" t="n">
        <v>0</v>
      </c>
      <c r="H68" s="0" t="n">
        <v>0</v>
      </c>
      <c r="I68" s="0" t="n">
        <v>0</v>
      </c>
      <c r="J68" s="0" t="n">
        <v>0</v>
      </c>
      <c r="K68" s="0" t="n">
        <v>0</v>
      </c>
      <c r="L68" s="0" t="n">
        <v>0</v>
      </c>
      <c r="M68" s="0" t="n">
        <v>0</v>
      </c>
      <c r="N68" s="0" t="n">
        <v>0</v>
      </c>
      <c r="O68" s="0" t="n">
        <v>0</v>
      </c>
      <c r="P68" s="0" t="n">
        <v>0</v>
      </c>
      <c r="Q68" s="0" t="n">
        <v>0</v>
      </c>
    </row>
    <row r="69" customFormat="false" ht="12.75" hidden="false" customHeight="false" outlineLevel="0" collapsed="false">
      <c r="A69" s="0" t="n">
        <v>62</v>
      </c>
      <c r="B69" s="0" t="s">
        <v>310</v>
      </c>
      <c r="C69" s="0" t="n">
        <v>0</v>
      </c>
      <c r="D69" s="0" t="n">
        <v>0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</row>
    <row r="70" customFormat="false" ht="12.75" hidden="false" customHeight="false" outlineLevel="0" collapsed="false">
      <c r="A70" s="0" t="n">
        <v>63</v>
      </c>
      <c r="B70" s="0" t="s">
        <v>311</v>
      </c>
      <c r="C70" s="0" t="n">
        <v>0</v>
      </c>
      <c r="D70" s="0" t="n">
        <v>0</v>
      </c>
      <c r="E70" s="0" t="n">
        <v>0</v>
      </c>
      <c r="F70" s="0" t="n">
        <v>0</v>
      </c>
      <c r="G70" s="0" t="n">
        <v>0</v>
      </c>
      <c r="H70" s="0" t="n">
        <v>0</v>
      </c>
      <c r="I70" s="0" t="n">
        <v>0</v>
      </c>
      <c r="J70" s="0" t="n">
        <v>0</v>
      </c>
      <c r="K70" s="0" t="n">
        <v>0</v>
      </c>
      <c r="L70" s="0" t="n">
        <v>0</v>
      </c>
      <c r="M70" s="0" t="n">
        <v>0</v>
      </c>
      <c r="N70" s="0" t="n">
        <v>0</v>
      </c>
      <c r="O70" s="0" t="n">
        <v>0</v>
      </c>
      <c r="P70" s="0" t="n">
        <v>0</v>
      </c>
      <c r="Q70" s="0" t="n">
        <v>0</v>
      </c>
    </row>
    <row r="71" customFormat="false" ht="12.75" hidden="false" customHeight="false" outlineLevel="0" collapsed="false">
      <c r="A71" s="0" t="n">
        <v>64</v>
      </c>
      <c r="B71" s="0" t="s">
        <v>312</v>
      </c>
      <c r="C71" s="0" t="n">
        <v>0</v>
      </c>
      <c r="D71" s="0" t="n">
        <v>0</v>
      </c>
      <c r="E71" s="0" t="n">
        <v>0</v>
      </c>
      <c r="F71" s="0" t="n">
        <v>0</v>
      </c>
      <c r="G71" s="0" t="n">
        <v>0</v>
      </c>
      <c r="H71" s="0" t="n">
        <v>0</v>
      </c>
      <c r="I71" s="0" t="n">
        <v>0</v>
      </c>
      <c r="J71" s="0" t="n">
        <v>0</v>
      </c>
      <c r="K71" s="0" t="n">
        <v>0</v>
      </c>
      <c r="L71" s="0" t="n">
        <v>0</v>
      </c>
      <c r="M71" s="0" t="n">
        <v>0</v>
      </c>
      <c r="N71" s="0" t="n">
        <v>0</v>
      </c>
      <c r="O71" s="0" t="n">
        <v>0</v>
      </c>
      <c r="P71" s="0" t="n">
        <v>0</v>
      </c>
      <c r="Q71" s="0" t="n">
        <v>0</v>
      </c>
    </row>
    <row r="72" customFormat="false" ht="12.75" hidden="false" customHeight="false" outlineLevel="0" collapsed="false">
      <c r="A72" s="0" t="n">
        <v>65</v>
      </c>
      <c r="B72" s="0" t="s">
        <v>313</v>
      </c>
      <c r="C72" s="0" t="n">
        <v>0</v>
      </c>
      <c r="D72" s="0" t="n">
        <v>0</v>
      </c>
      <c r="E72" s="0" t="n">
        <v>0</v>
      </c>
      <c r="F72" s="0" t="n">
        <v>0</v>
      </c>
      <c r="G72" s="0" t="n">
        <v>0</v>
      </c>
      <c r="H72" s="0" t="n">
        <v>0</v>
      </c>
      <c r="I72" s="0" t="n">
        <v>0</v>
      </c>
      <c r="J72" s="0" t="n">
        <v>0</v>
      </c>
      <c r="K72" s="0" t="n">
        <v>0</v>
      </c>
      <c r="L72" s="0" t="n">
        <v>0</v>
      </c>
      <c r="M72" s="0" t="n">
        <v>0</v>
      </c>
      <c r="N72" s="0" t="n">
        <v>0</v>
      </c>
      <c r="O72" s="0" t="n">
        <v>0</v>
      </c>
      <c r="P72" s="0" t="n">
        <v>0</v>
      </c>
      <c r="Q72" s="0" t="n">
        <v>0</v>
      </c>
    </row>
    <row r="73" customFormat="false" ht="12.75" hidden="false" customHeight="false" outlineLevel="0" collapsed="false">
      <c r="A73" s="0" t="n">
        <v>66</v>
      </c>
      <c r="B73" s="0" t="s">
        <v>314</v>
      </c>
      <c r="C73" s="0" t="n">
        <v>0</v>
      </c>
      <c r="D73" s="0" t="n">
        <v>0</v>
      </c>
      <c r="E73" s="0" t="n">
        <v>0</v>
      </c>
      <c r="F73" s="0" t="n">
        <v>0</v>
      </c>
      <c r="G73" s="0" t="n">
        <v>0</v>
      </c>
      <c r="H73" s="0" t="n">
        <v>0</v>
      </c>
      <c r="I73" s="0" t="n">
        <v>0</v>
      </c>
      <c r="J73" s="0" t="n">
        <v>0</v>
      </c>
      <c r="K73" s="0" t="n">
        <v>0</v>
      </c>
      <c r="L73" s="0" t="n">
        <v>0</v>
      </c>
      <c r="M73" s="0" t="n">
        <v>0</v>
      </c>
      <c r="N73" s="0" t="n">
        <v>0</v>
      </c>
      <c r="O73" s="0" t="n">
        <v>0</v>
      </c>
      <c r="P73" s="0" t="n">
        <v>0</v>
      </c>
      <c r="Q73" s="0" t="n">
        <v>0</v>
      </c>
    </row>
    <row r="74" customFormat="false" ht="12.75" hidden="false" customHeight="false" outlineLevel="0" collapsed="false">
      <c r="A74" s="0" t="n">
        <v>67</v>
      </c>
      <c r="B74" s="0" t="s">
        <v>315</v>
      </c>
      <c r="C74" s="0" t="n">
        <v>0</v>
      </c>
      <c r="D74" s="0" t="n">
        <v>0</v>
      </c>
      <c r="E74" s="0" t="n">
        <v>0</v>
      </c>
      <c r="F74" s="0" t="n">
        <v>0</v>
      </c>
      <c r="G74" s="0" t="n">
        <v>101</v>
      </c>
      <c r="H74" s="0" t="n">
        <v>101</v>
      </c>
      <c r="I74" s="0" t="n">
        <v>101</v>
      </c>
      <c r="J74" s="0" t="n">
        <v>101</v>
      </c>
      <c r="K74" s="0" t="n">
        <v>50</v>
      </c>
      <c r="L74" s="0" t="n">
        <v>51</v>
      </c>
      <c r="M74" s="0" t="n">
        <v>50</v>
      </c>
      <c r="N74" s="0" t="n">
        <v>0</v>
      </c>
      <c r="O74" s="0" t="n">
        <v>0</v>
      </c>
      <c r="P74" s="0" t="n">
        <v>0</v>
      </c>
      <c r="Q74" s="0" t="n">
        <v>42</v>
      </c>
    </row>
    <row r="75" customFormat="false" ht="12.75" hidden="false" customHeight="false" outlineLevel="0" collapsed="false">
      <c r="A75" s="0" t="n">
        <v>68</v>
      </c>
      <c r="B75" s="0" t="s">
        <v>316</v>
      </c>
      <c r="C75" s="0" t="n">
        <v>0</v>
      </c>
      <c r="D75" s="0" t="n">
        <v>0</v>
      </c>
      <c r="E75" s="0" t="n">
        <v>0</v>
      </c>
      <c r="F75" s="0" t="n">
        <v>0</v>
      </c>
      <c r="G75" s="0" t="n">
        <v>0</v>
      </c>
      <c r="H75" s="0" t="n">
        <v>0</v>
      </c>
      <c r="I75" s="0" t="n">
        <v>0</v>
      </c>
      <c r="J75" s="0" t="n">
        <v>0</v>
      </c>
      <c r="K75" s="0" t="n">
        <v>0</v>
      </c>
      <c r="L75" s="0" t="n">
        <v>0</v>
      </c>
      <c r="M75" s="0" t="n">
        <v>0</v>
      </c>
      <c r="N75" s="0" t="n">
        <v>0</v>
      </c>
      <c r="O75" s="0" t="n">
        <v>0</v>
      </c>
      <c r="P75" s="0" t="n">
        <v>0</v>
      </c>
      <c r="Q75" s="0" t="n">
        <v>0</v>
      </c>
    </row>
    <row r="76" customFormat="false" ht="12.75" hidden="false" customHeight="false" outlineLevel="0" collapsed="false">
      <c r="A76" s="0" t="n">
        <v>69</v>
      </c>
      <c r="B76" s="0" t="s">
        <v>317</v>
      </c>
      <c r="C76" s="0" t="n">
        <v>0</v>
      </c>
      <c r="D76" s="0" t="n">
        <v>0</v>
      </c>
      <c r="E76" s="0" t="n">
        <v>0</v>
      </c>
      <c r="F76" s="0" t="n">
        <v>0</v>
      </c>
      <c r="G76" s="0" t="n">
        <v>0</v>
      </c>
      <c r="H76" s="0" t="n">
        <v>0</v>
      </c>
      <c r="I76" s="0" t="n">
        <v>0</v>
      </c>
      <c r="J76" s="0" t="n">
        <v>0</v>
      </c>
      <c r="K76" s="0" t="n">
        <v>0</v>
      </c>
      <c r="L76" s="0" t="n">
        <v>0</v>
      </c>
      <c r="M76" s="0" t="n">
        <v>0</v>
      </c>
      <c r="N76" s="0" t="n">
        <v>0</v>
      </c>
      <c r="O76" s="0" t="n">
        <v>0</v>
      </c>
      <c r="P76" s="0" t="n">
        <v>0</v>
      </c>
      <c r="Q76" s="0" t="n">
        <v>0</v>
      </c>
    </row>
    <row r="77" customFormat="false" ht="12.75" hidden="false" customHeight="false" outlineLevel="0" collapsed="false">
      <c r="A77" s="0" t="n">
        <v>70</v>
      </c>
      <c r="B77" s="0" t="s">
        <v>318</v>
      </c>
      <c r="C77" s="0" t="n">
        <v>0</v>
      </c>
      <c r="D77" s="0" t="n">
        <v>0</v>
      </c>
      <c r="E77" s="0" t="n">
        <v>0</v>
      </c>
      <c r="F77" s="0" t="n">
        <v>0</v>
      </c>
      <c r="G77" s="0" t="n">
        <v>0</v>
      </c>
      <c r="H77" s="0" t="n">
        <v>0</v>
      </c>
      <c r="I77" s="0" t="n">
        <v>0</v>
      </c>
      <c r="J77" s="0" t="n">
        <v>0</v>
      </c>
      <c r="K77" s="0" t="n">
        <v>0</v>
      </c>
      <c r="L77" s="0" t="n">
        <v>0</v>
      </c>
      <c r="M77" s="0" t="n">
        <v>0</v>
      </c>
      <c r="N77" s="0" t="n">
        <v>0</v>
      </c>
      <c r="O77" s="0" t="n">
        <v>0</v>
      </c>
      <c r="P77" s="0" t="n">
        <v>0</v>
      </c>
      <c r="Q77" s="0" t="n">
        <v>0</v>
      </c>
    </row>
    <row r="78" customFormat="false" ht="12.75" hidden="false" customHeight="false" outlineLevel="0" collapsed="false">
      <c r="A78" s="0" t="n">
        <v>71</v>
      </c>
      <c r="B78" s="0" t="s">
        <v>249</v>
      </c>
      <c r="C78" s="0" t="n">
        <v>1204</v>
      </c>
      <c r="D78" s="0" t="n">
        <v>1204</v>
      </c>
      <c r="E78" s="0" t="n">
        <v>1084</v>
      </c>
      <c r="F78" s="0" t="n">
        <v>575</v>
      </c>
      <c r="G78" s="0" t="n">
        <v>852</v>
      </c>
      <c r="H78" s="0" t="n">
        <v>921</v>
      </c>
      <c r="I78" s="0" t="n">
        <v>902</v>
      </c>
      <c r="J78" s="0" t="n">
        <v>862</v>
      </c>
      <c r="K78" s="0" t="n">
        <v>705</v>
      </c>
      <c r="L78" s="0" t="n">
        <v>698</v>
      </c>
      <c r="M78" s="0" t="n">
        <v>697</v>
      </c>
      <c r="N78" s="0" t="n">
        <v>500</v>
      </c>
      <c r="O78" s="0" t="n">
        <v>526</v>
      </c>
      <c r="P78" s="0" t="n">
        <v>555</v>
      </c>
      <c r="Q78" s="0" t="n">
        <v>782</v>
      </c>
    </row>
    <row r="80" customFormat="false" ht="12.75" hidden="false" customHeight="false" outlineLevel="0" collapsed="false">
      <c r="B80" s="0" t="s">
        <v>77</v>
      </c>
      <c r="C80" s="0" t="n">
        <f aca="false">SUM(C8:C9,C13:C15,C17:C18,C20:C21,C23:C24,C26:C27,C29,C31:C34,C36:C39,C41,C43,C50,C58:C63,C68:C70,C77)</f>
        <v>75</v>
      </c>
      <c r="D80" s="0" t="n">
        <f aca="false">SUM(D8:D9,D13:D15,D17:D18,D20:D21,D23:D24,D26:D27,D29,D31:D34,D36:D39,D41,D43,D50,D58:D63,D68:D70,D77)</f>
        <v>75</v>
      </c>
      <c r="E80" s="0" t="n">
        <f aca="false">SUM(E8:E9,E13:E15,E17:E18,E20:E21,E23:E24,E26:E27,E29,E31:E34,E36:E39,E41,E43,E50,E58:E63,E68:E70,E77)</f>
        <v>75</v>
      </c>
      <c r="F80" s="0" t="n">
        <f aca="false">SUM(F8:F9,F13:F15,F17:F18,F20:F21,F23:F24,F26:F27,F29,F31:F34,F36:F39,F41,F43,F50,F58:F63,F68:F70,F77)</f>
        <v>45</v>
      </c>
      <c r="G80" s="0" t="n">
        <f aca="false">SUM(G8:G9,G13:G15,G17:G18,G20:G21,G23:G24,G26:G27,G29,G31:G34,G36:G39,G41,G43,G50,G58:G63,G68:G70,G77)</f>
        <v>45</v>
      </c>
      <c r="H80" s="0" t="n">
        <f aca="false">SUM(H8:H9,H13:H15,H17:H18,H20:H21,H23:H24,H26:H27,H29,H31:H34,H36:H39,H41,H43,H50,H58:H63,H68:H70,H77)</f>
        <v>45</v>
      </c>
      <c r="I80" s="0" t="n">
        <f aca="false">SUM(I8:I9,I13:I15,I17:I18,I20:I21,I23:I24,I26:I27,I29,I31:I34,I36:I39,I41,I43,I50,I58:I63,I68:I70,I77)</f>
        <v>45</v>
      </c>
      <c r="J80" s="0" t="n">
        <f aca="false">SUM(J8:J9,J13:J15,J17:J18,J20:J21,J23:J24,J26:J27,J29,J31:J34,J36:J39,J41,J43,J50,J58:J63,J68:J70,J77)</f>
        <v>45</v>
      </c>
      <c r="K80" s="0" t="n">
        <f aca="false">SUM(K8:K9,K13:K15,K17:K18,K20:K21,K23:K24,K26:K27,K29,K31:K34,K36:K39,K41,K43,K50,K58:K63,K68:K70,K77)</f>
        <v>45</v>
      </c>
      <c r="L80" s="0" t="n">
        <f aca="false">SUM(L8:L9,L13:L15,L17:L18,L20:L21,L23:L24,L26:L27,L29,L31:L34,L36:L39,L41,L43,L50,L58:L63,L68:L70,L77)</f>
        <v>75</v>
      </c>
      <c r="M80" s="0" t="n">
        <f aca="false">SUM(M8:M9,M13:M15,M17:M18,M20:M21,M23:M24,M26:M27,M29,M31:M34,M36:M39,M41,M43,M50,M58:M63,M68:M70,M77)</f>
        <v>75</v>
      </c>
      <c r="N80" s="0" t="n">
        <f aca="false">SUM(N8:N9,N13:N15,N17:N18,N20:N21,N23:N24,N26:N27,N29,N31:N34,N36:N39,N41,N43,N50,N58:N63,N68:N70,N77)</f>
        <v>75</v>
      </c>
      <c r="O80" s="0" t="n">
        <f aca="false">SUM(O8:O9,O13:O15,O17:O18,O20:O21,O23:O24,O26:O27,O29,O31:O34,O36:O39,O41,O43,O50,O58:O63,O68:O70,O77)</f>
        <v>75</v>
      </c>
      <c r="P80" s="0" t="n">
        <f aca="false">SUM(P8:P9,P13:P15,P17:P18,P20:P21,P23:P24,P26:P27,P29,P31:P34,P36:P39,P41,P43,P50,P58:P63,P68:P70,P77)</f>
        <v>75</v>
      </c>
      <c r="Q80" s="0" t="n">
        <f aca="false">SUM(Q8:Q9,Q13:Q15,Q17:Q18,Q20:Q21,Q23:Q24,Q26:Q27,Q29,Q31:Q34,Q36:Q39,Q41,Q43,Q50,Q58:Q63,Q68:Q70,Q77)</f>
        <v>60</v>
      </c>
    </row>
    <row r="81" customFormat="false" ht="12.75" hidden="false" customHeight="false" outlineLevel="0" collapsed="false">
      <c r="B81" s="0" t="s">
        <v>78</v>
      </c>
      <c r="C81" s="0" t="n">
        <f aca="false">SUM(C10:C12,C16,C19,C28,C30,C35,C40,C42,C45,C67,C71:C73)</f>
        <v>0</v>
      </c>
      <c r="D81" s="0" t="n">
        <f aca="false">SUM(D10:D12,D16,D19,D28,D30,D35,D40,D42,D45,D67,D71:D73)</f>
        <v>0</v>
      </c>
      <c r="E81" s="0" t="n">
        <f aca="false">SUM(E10:E12,E16,E19,E28,E30,E35,E40,E42,E45,E67,E71:E73)</f>
        <v>0</v>
      </c>
      <c r="F81" s="0" t="n">
        <f aca="false">SUM(F10:F12,F16,F19,F28,F30,F35,F40,F42,F45,F67,F71:F73)</f>
        <v>0</v>
      </c>
      <c r="G81" s="0" t="n">
        <f aca="false">SUM(G10:G12,G16,G19,G28,G30,G35,G40,G42,G45,G67,G71:G73)</f>
        <v>0</v>
      </c>
      <c r="H81" s="0" t="n">
        <f aca="false">SUM(H10:H12,H16,H19,H28,H30,H35,H40,H42,H45,H67,H71:H73)</f>
        <v>0</v>
      </c>
      <c r="I81" s="0" t="n">
        <f aca="false">SUM(I10:I12,I16,I19,I28,I30,I35,I40,I42,I45,I67,I71:I73)</f>
        <v>0</v>
      </c>
      <c r="J81" s="0" t="n">
        <f aca="false">SUM(J10:J12,J16,J19,J28,J30,J35,J40,J42,J45,J67,J71:J73)</f>
        <v>0</v>
      </c>
      <c r="K81" s="0" t="n">
        <f aca="false">SUM(K10:K12,K16,K19,K28,K30,K35,K40,K42,K45,K67,K71:K73)</f>
        <v>0</v>
      </c>
      <c r="L81" s="0" t="n">
        <f aca="false">SUM(L10:L12,L16,L19,L28,L30,L35,L40,L42,L45,L67,L71:L73)</f>
        <v>0</v>
      </c>
      <c r="M81" s="0" t="n">
        <f aca="false">SUM(M10:M12,M16,M19,M28,M30,M35,M40,M42,M45,M67,M71:M73)</f>
        <v>0</v>
      </c>
      <c r="N81" s="0" t="n">
        <f aca="false">SUM(N10:N12,N16,N19,N28,N30,N35,N40,N42,N45,N67,N71:N73)</f>
        <v>0</v>
      </c>
      <c r="O81" s="0" t="n">
        <f aca="false">SUM(O10:O12,O16,O19,O28,O30,O35,O40,O42,O45,O67,O71:O73)</f>
        <v>0</v>
      </c>
      <c r="P81" s="0" t="n">
        <f aca="false">SUM(P10:P12,P16,P19,P28,P30,P35,P40,P42,P45,P67,P71:P73)</f>
        <v>0</v>
      </c>
      <c r="Q81" s="0" t="n">
        <f aca="false">SUM(Q10:Q12,Q16,Q19,Q28,Q30,Q35,Q40,Q42,Q45,Q67,Q71:Q73)</f>
        <v>0</v>
      </c>
    </row>
    <row r="82" customFormat="false" ht="12.75" hidden="false" customHeight="false" outlineLevel="0" collapsed="false">
      <c r="B82" s="0" t="s">
        <v>79</v>
      </c>
      <c r="C82" s="0" t="n">
        <f aca="false">SUM(C22,C25,C44,C64:C66)</f>
        <v>841</v>
      </c>
      <c r="D82" s="0" t="n">
        <f aca="false">SUM(D22,D25,D44,D64:D66)</f>
        <v>841</v>
      </c>
      <c r="E82" s="0" t="n">
        <f aca="false">SUM(E22,E25,E44,E64:E66)</f>
        <v>691</v>
      </c>
      <c r="F82" s="0" t="n">
        <f aca="false">SUM(F22,F25,F44,F64:F66)</f>
        <v>147</v>
      </c>
      <c r="G82" s="0" t="n">
        <f aca="false">SUM(G22,G25,G44,G64:G66)</f>
        <v>169</v>
      </c>
      <c r="H82" s="0" t="n">
        <f aca="false">SUM(H22,H25,H44,H64:H66)</f>
        <v>184</v>
      </c>
      <c r="I82" s="0" t="n">
        <f aca="false">SUM(I22,I25,I44,I64:I66)</f>
        <v>191</v>
      </c>
      <c r="J82" s="0" t="n">
        <f aca="false">SUM(J22,J25,J44,J64:J66)</f>
        <v>196</v>
      </c>
      <c r="K82" s="0" t="n">
        <f aca="false">SUM(K22,K25,K44,K64:K66)</f>
        <v>167</v>
      </c>
      <c r="L82" s="0" t="n">
        <f aca="false">SUM(L22,L25,L44,L64:L66)</f>
        <v>156</v>
      </c>
      <c r="M82" s="0" t="n">
        <f aca="false">SUM(M22,M25,M44,M64:M66)</f>
        <v>156</v>
      </c>
      <c r="N82" s="0" t="n">
        <f aca="false">SUM(N22,N25,N44,N64:N66)</f>
        <v>150</v>
      </c>
      <c r="O82" s="0" t="n">
        <f aca="false">SUM(O22,O25,O44,O64:O66)</f>
        <v>158</v>
      </c>
      <c r="P82" s="0" t="n">
        <f aca="false">SUM(P22,P25,P44,P64:P66)</f>
        <v>171</v>
      </c>
      <c r="Q82" s="0" t="n">
        <f aca="false">SUM(Q22,Q25,Q44,Q64:Q66)</f>
        <v>268</v>
      </c>
    </row>
    <row r="83" customFormat="false" ht="12.75" hidden="false" customHeight="false" outlineLevel="0" collapsed="false">
      <c r="B83" s="0" t="s">
        <v>9</v>
      </c>
      <c r="C83" s="0" t="n">
        <f aca="false">SUM(C46:C49,C51:C57,C74:C76)</f>
        <v>288</v>
      </c>
      <c r="D83" s="0" t="n">
        <f aca="false">SUM(D46:D49,D51:D57,D74:D76)</f>
        <v>288</v>
      </c>
      <c r="E83" s="0" t="n">
        <f aca="false">SUM(E46:E49,E51:E57,E74:E76)</f>
        <v>317</v>
      </c>
      <c r="F83" s="0" t="n">
        <f aca="false">SUM(F46:F49,F51:F57,F74:F76)</f>
        <v>383</v>
      </c>
      <c r="G83" s="0" t="n">
        <f aca="false">SUM(G46:G49,G51:G57,G74:G76)</f>
        <v>638</v>
      </c>
      <c r="H83" s="0" t="n">
        <f aca="false">SUM(H46:H49,H51:H57,H74:H76)</f>
        <v>692</v>
      </c>
      <c r="I83" s="0" t="n">
        <f aca="false">SUM(I46:I49,I51:I57,I74:I76)</f>
        <v>667</v>
      </c>
      <c r="J83" s="0" t="n">
        <f aca="false">SUM(J46:J49,J51:J57,J74:J76)</f>
        <v>622</v>
      </c>
      <c r="K83" s="0" t="n">
        <f aca="false">SUM(K46:K49,K51:K57,K74:K76)</f>
        <v>493</v>
      </c>
      <c r="L83" s="0" t="n">
        <f aca="false">SUM(L46:L49,L51:L57,L74:L76)</f>
        <v>467</v>
      </c>
      <c r="M83" s="0" t="n">
        <f aca="false">SUM(M46:M49,M51:M57,M74:M76)</f>
        <v>466</v>
      </c>
      <c r="N83" s="0" t="n">
        <f aca="false">SUM(N46:N49,N51:N57,N74:N76)</f>
        <v>275</v>
      </c>
      <c r="O83" s="0" t="n">
        <f aca="false">SUM(O46:O49,O51:O57,O74:O76)</f>
        <v>293</v>
      </c>
      <c r="P83" s="0" t="n">
        <f aca="false">SUM(P46:P49,P51:P57,P74:P76)</f>
        <v>309</v>
      </c>
      <c r="Q83" s="0" t="n">
        <f aca="false">SUM(Q46:Q49,Q51:Q57,Q74:Q76)</f>
        <v>453</v>
      </c>
    </row>
    <row r="84" customFormat="false" ht="12.75" hidden="false" customHeight="false" outlineLevel="0" collapsed="false">
      <c r="B84" s="0" t="s">
        <v>249</v>
      </c>
      <c r="C84" s="0" t="n">
        <f aca="false">SUM(C80:C83)</f>
        <v>1204</v>
      </c>
      <c r="D84" s="0" t="n">
        <f aca="false">SUM(D80:D83)</f>
        <v>1204</v>
      </c>
      <c r="E84" s="0" t="n">
        <f aca="false">SUM(E80:E83)</f>
        <v>1083</v>
      </c>
      <c r="F84" s="0" t="n">
        <f aca="false">SUM(F80:F83)</f>
        <v>575</v>
      </c>
      <c r="G84" s="0" t="n">
        <f aca="false">SUM(G80:G83)</f>
        <v>852</v>
      </c>
      <c r="H84" s="0" t="n">
        <f aca="false">SUM(H80:H83)</f>
        <v>921</v>
      </c>
      <c r="I84" s="0" t="n">
        <f aca="false">SUM(I80:I83)</f>
        <v>903</v>
      </c>
      <c r="J84" s="0" t="n">
        <f aca="false">SUM(J80:J83)</f>
        <v>863</v>
      </c>
      <c r="K84" s="0" t="n">
        <f aca="false">SUM(K80:K83)</f>
        <v>705</v>
      </c>
      <c r="L84" s="0" t="n">
        <f aca="false">SUM(L80:L83)</f>
        <v>698</v>
      </c>
      <c r="M84" s="0" t="n">
        <f aca="false">SUM(M80:M83)</f>
        <v>697</v>
      </c>
      <c r="N84" s="0" t="n">
        <f aca="false">SUM(N80:N83)</f>
        <v>500</v>
      </c>
      <c r="O84" s="0" t="n">
        <f aca="false">SUM(O80:O83)</f>
        <v>526</v>
      </c>
      <c r="P84" s="0" t="n">
        <f aca="false">SUM(P80:P83)</f>
        <v>555</v>
      </c>
      <c r="Q84" s="0" t="n">
        <f aca="false">SUM(Q80:Q83)</f>
        <v>781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Y62"/>
  <sheetViews>
    <sheetView showFormulas="false" showGridLines="true" showRowColHeaders="true" showZeros="true" rightToLeft="false" tabSelected="false" showOutlineSymbols="true" defaultGridColor="true" view="normal" topLeftCell="B5" colorId="64" zoomScale="100" zoomScaleNormal="100" zoomScalePageLayoutView="100" workbookViewId="0">
      <pane xSplit="1" ySplit="1" topLeftCell="C6" activePane="bottomRight" state="frozen"/>
      <selection pane="topLeft" activeCell="B5" activeCellId="0" sqref="B5"/>
      <selection pane="topRight" activeCell="C5" activeCellId="0" sqref="C5"/>
      <selection pane="bottomLeft" activeCell="B6" activeCellId="0" sqref="B6"/>
      <selection pane="bottomRigh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7" min="3" style="0" width="7.7"/>
    <col collapsed="false" customWidth="true" hidden="false" outlineLevel="0" max="45" min="10" style="0" width="7.14"/>
    <col collapsed="false" customWidth="true" hidden="false" outlineLevel="0" max="52" min="46" style="0" width="6.7"/>
    <col collapsed="false" customWidth="true" hidden="false" outlineLevel="0" max="53" min="53" style="0" width="7.56"/>
    <col collapsed="false" customWidth="true" hidden="false" outlineLevel="0" max="64" min="54" style="0" width="6.7"/>
    <col collapsed="false" customWidth="true" hidden="false" outlineLevel="0" max="69" min="65" style="0" width="7.14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30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J5" s="11" t="n">
        <v>37165</v>
      </c>
      <c r="K5" s="11" t="n">
        <v>37196</v>
      </c>
      <c r="L5" s="11" t="n">
        <v>37226</v>
      </c>
      <c r="M5" s="11" t="n">
        <v>37257</v>
      </c>
      <c r="N5" s="11" t="n">
        <v>37288</v>
      </c>
      <c r="O5" s="11" t="n">
        <v>37316</v>
      </c>
      <c r="P5" s="11" t="n">
        <v>37347</v>
      </c>
      <c r="Q5" s="11" t="n">
        <v>37377</v>
      </c>
      <c r="R5" s="11" t="n">
        <v>37408</v>
      </c>
      <c r="S5" s="11" t="n">
        <v>37438</v>
      </c>
      <c r="T5" s="11" t="n">
        <v>37469</v>
      </c>
      <c r="U5" s="11" t="n">
        <v>37500</v>
      </c>
      <c r="V5" s="11" t="n">
        <v>37530</v>
      </c>
      <c r="W5" s="11" t="n">
        <v>37561</v>
      </c>
      <c r="X5" s="11" t="n">
        <v>37591</v>
      </c>
      <c r="Y5" s="11" t="n">
        <v>37622</v>
      </c>
      <c r="Z5" s="11" t="n">
        <v>37653</v>
      </c>
      <c r="AA5" s="11" t="n">
        <v>37681</v>
      </c>
      <c r="AB5" s="11" t="n">
        <v>37712</v>
      </c>
      <c r="AC5" s="11" t="n">
        <v>37742</v>
      </c>
      <c r="AD5" s="11" t="n">
        <v>37773</v>
      </c>
      <c r="AE5" s="11" t="n">
        <v>37803</v>
      </c>
      <c r="AF5" s="11" t="n">
        <v>37834</v>
      </c>
      <c r="AG5" s="11" t="n">
        <v>37865</v>
      </c>
      <c r="AH5" s="11" t="n">
        <v>37895</v>
      </c>
      <c r="AI5" s="11" t="n">
        <v>37926</v>
      </c>
      <c r="AJ5" s="11" t="n">
        <v>37956</v>
      </c>
      <c r="AK5" s="11" t="n">
        <v>37987</v>
      </c>
      <c r="AL5" s="11" t="n">
        <v>38018</v>
      </c>
      <c r="AM5" s="11" t="n">
        <v>38047</v>
      </c>
      <c r="AN5" s="11" t="n">
        <v>38078</v>
      </c>
      <c r="AO5" s="11" t="n">
        <v>38108</v>
      </c>
      <c r="AP5" s="11" t="n">
        <v>38139</v>
      </c>
      <c r="AQ5" s="11" t="n">
        <v>38169</v>
      </c>
      <c r="AR5" s="11" t="n">
        <v>38200</v>
      </c>
      <c r="AS5" s="11" t="n">
        <v>38231</v>
      </c>
      <c r="AT5" s="11" t="n">
        <v>38261</v>
      </c>
      <c r="AU5" s="11" t="n">
        <v>38292</v>
      </c>
      <c r="AV5" s="11" t="n">
        <v>38322</v>
      </c>
      <c r="AW5" s="11" t="n">
        <v>38353</v>
      </c>
      <c r="AX5" s="11" t="n">
        <v>38384</v>
      </c>
      <c r="AY5" s="11" t="n">
        <v>38412</v>
      </c>
      <c r="AZ5" s="11" t="n">
        <v>38443</v>
      </c>
      <c r="BA5" s="11" t="n">
        <v>38473</v>
      </c>
      <c r="BB5" s="11" t="n">
        <v>38504</v>
      </c>
      <c r="BC5" s="11" t="n">
        <v>38534</v>
      </c>
      <c r="BD5" s="11" t="n">
        <v>38565</v>
      </c>
      <c r="BE5" s="11" t="n">
        <v>38596</v>
      </c>
      <c r="BF5" s="11" t="n">
        <v>38626</v>
      </c>
      <c r="BG5" s="11" t="n">
        <v>38657</v>
      </c>
      <c r="BH5" s="11" t="n">
        <v>38687</v>
      </c>
      <c r="BI5" s="11" t="n">
        <v>38718</v>
      </c>
      <c r="BJ5" s="11" t="n">
        <v>38749</v>
      </c>
      <c r="BK5" s="11" t="n">
        <v>38777</v>
      </c>
      <c r="BL5" s="11" t="n">
        <v>38808</v>
      </c>
      <c r="BM5" s="11" t="n">
        <v>38838</v>
      </c>
      <c r="BN5" s="11" t="n">
        <v>38869</v>
      </c>
      <c r="BO5" s="11" t="n">
        <v>38899</v>
      </c>
      <c r="BP5" s="11" t="n">
        <v>38930</v>
      </c>
      <c r="BQ5" s="11" t="n">
        <v>38961</v>
      </c>
    </row>
    <row r="6" customFormat="false" ht="12.75" hidden="false" customHeight="false" outlineLevel="0" collapsed="false">
      <c r="B6" s="12" t="s">
        <v>32</v>
      </c>
    </row>
    <row r="7" customFormat="false" ht="12.75" hidden="false" customHeight="false" outlineLevel="0" collapsed="false">
      <c r="A7" s="0" t="n">
        <v>9</v>
      </c>
      <c r="B7" s="0" t="s">
        <v>33</v>
      </c>
      <c r="C7" s="2" t="n">
        <f aca="false">AVERAGE(J7:U7)</f>
        <v>1525.79166666667</v>
      </c>
      <c r="D7" s="2" t="n">
        <f aca="false">AVERAGE(V7:AG7)</f>
        <v>1519.54166666667</v>
      </c>
      <c r="E7" s="2" t="n">
        <f aca="false">AVERAGE(AH7:AS7)</f>
        <v>1406.95833333333</v>
      </c>
      <c r="F7" s="2" t="n">
        <f aca="false">AVERAGE(AT7:BE7)</f>
        <v>1336.95833333333</v>
      </c>
      <c r="G7" s="2" t="n">
        <f aca="false">AVERAGE(BF7:BQ7)</f>
        <v>1298.79166666667</v>
      </c>
      <c r="H7" s="2" t="n">
        <f aca="false">AVERAGE(C7:G7)</f>
        <v>1417.60833333333</v>
      </c>
      <c r="I7" s="2"/>
      <c r="J7" s="2" t="n">
        <f aca="false">2002e!F19</f>
        <v>1425</v>
      </c>
      <c r="K7" s="2" t="n">
        <f aca="false">2002e!G19</f>
        <v>1316</v>
      </c>
      <c r="L7" s="2" t="n">
        <f aca="false">2002e!H19</f>
        <v>1338</v>
      </c>
      <c r="M7" s="2" t="n">
        <f aca="false">2002e!I19</f>
        <v>1529</v>
      </c>
      <c r="N7" s="2" t="n">
        <f aca="false">2002e!J19</f>
        <v>1531</v>
      </c>
      <c r="O7" s="2" t="n">
        <f aca="false">2002e!K19</f>
        <v>1462</v>
      </c>
      <c r="P7" s="2" t="n">
        <f aca="false">AVERAGE(2002e!L19,2002e!M19)</f>
        <v>1446.5</v>
      </c>
      <c r="Q7" s="2" t="n">
        <f aca="false">2002e!N19</f>
        <v>1533</v>
      </c>
      <c r="R7" s="2" t="n">
        <f aca="false">2002e!O19</f>
        <v>1707</v>
      </c>
      <c r="S7" s="2" t="n">
        <f aca="false">2002e!P19</f>
        <v>1709</v>
      </c>
      <c r="T7" s="2" t="n">
        <f aca="false">AVERAGE(2003e!C19,2003e!D19)</f>
        <v>1649</v>
      </c>
      <c r="U7" s="2" t="n">
        <f aca="false">2003e!E19</f>
        <v>1664</v>
      </c>
      <c r="V7" s="2" t="n">
        <f aca="false">2003e!F19</f>
        <v>1594</v>
      </c>
      <c r="W7" s="2" t="n">
        <f aca="false">2003e!G19</f>
        <v>1486</v>
      </c>
      <c r="X7" s="2" t="n">
        <f aca="false">2003e!H19</f>
        <v>1510</v>
      </c>
      <c r="Y7" s="2" t="n">
        <f aca="false">2003e!I19</f>
        <v>1291</v>
      </c>
      <c r="Z7" s="2" t="n">
        <f aca="false">2003e!J19</f>
        <v>1291</v>
      </c>
      <c r="AA7" s="2" t="n">
        <f aca="false">2003e!K19</f>
        <v>1222</v>
      </c>
      <c r="AB7" s="2" t="n">
        <f aca="false">AVERAGE(2003e!L19,2003e!M19)</f>
        <v>1448.5</v>
      </c>
      <c r="AC7" s="2" t="n">
        <f aca="false">2003e!N19</f>
        <v>1535</v>
      </c>
      <c r="AD7" s="2" t="n">
        <f aca="false">2003e!O19</f>
        <v>1753</v>
      </c>
      <c r="AE7" s="2" t="n">
        <f aca="false">2003e!P19</f>
        <v>1745</v>
      </c>
      <c r="AF7" s="2" t="n">
        <f aca="false">AVERAGE(2004e!C19,2004e!D19)</f>
        <v>1671</v>
      </c>
      <c r="AG7" s="2" t="n">
        <f aca="false">2004e!E19</f>
        <v>1688</v>
      </c>
      <c r="AH7" s="2" t="n">
        <f aca="false">2004e!F19</f>
        <v>1617</v>
      </c>
      <c r="AI7" s="2" t="n">
        <f aca="false">2004e!G19</f>
        <v>1512</v>
      </c>
      <c r="AJ7" s="2" t="n">
        <f aca="false">2004e!H19</f>
        <v>1530</v>
      </c>
      <c r="AK7" s="2" t="n">
        <f aca="false">2004e!I19</f>
        <v>1311</v>
      </c>
      <c r="AL7" s="2" t="n">
        <f aca="false">2004e!J19</f>
        <v>1311</v>
      </c>
      <c r="AM7" s="2" t="n">
        <f aca="false">2004e!K19</f>
        <v>1242</v>
      </c>
      <c r="AN7" s="2" t="n">
        <f aca="false">AVERAGE(2004e!L19,2004e!M19)</f>
        <v>1225.5</v>
      </c>
      <c r="AO7" s="2" t="n">
        <f aca="false">2004e!N19</f>
        <v>1313</v>
      </c>
      <c r="AP7" s="2" t="n">
        <f aca="false">2004e!O19</f>
        <v>1522</v>
      </c>
      <c r="AQ7" s="2" t="n">
        <f aca="false">2004e!P19</f>
        <v>1524</v>
      </c>
      <c r="AR7" s="2" t="n">
        <f aca="false">AVERAGE(2005e!C19,2005e!D19)</f>
        <v>1380</v>
      </c>
      <c r="AS7" s="2" t="n">
        <f aca="false">2005e!E19</f>
        <v>1396</v>
      </c>
      <c r="AT7" s="2" t="n">
        <f aca="false">2005e!F19</f>
        <v>1335</v>
      </c>
      <c r="AU7" s="2" t="n">
        <f aca="false">2005e!G19</f>
        <v>1304</v>
      </c>
      <c r="AV7" s="2" t="n">
        <f aca="false">2005e!H19</f>
        <v>1325</v>
      </c>
      <c r="AW7" s="2" t="n">
        <f aca="false">2005e!I19</f>
        <v>1311</v>
      </c>
      <c r="AX7" s="2" t="n">
        <f aca="false">2005e!J19</f>
        <v>1313</v>
      </c>
      <c r="AY7" s="2" t="n">
        <f aca="false">2005e!K19</f>
        <v>1242</v>
      </c>
      <c r="AZ7" s="2" t="n">
        <f aca="false">AVERAGE(2005e!L19,2005e!M19)</f>
        <v>1226.5</v>
      </c>
      <c r="BA7" s="2" t="n">
        <f aca="false">2005e!N19</f>
        <v>1314</v>
      </c>
      <c r="BB7" s="2" t="n">
        <f aca="false">2005e!O19</f>
        <v>1447</v>
      </c>
      <c r="BC7" s="2" t="n">
        <f aca="false">2005e!P19</f>
        <v>1449</v>
      </c>
      <c r="BD7" s="2" t="n">
        <f aca="false">AVERAGE(2006e!C19,2006e!D19)</f>
        <v>1381</v>
      </c>
      <c r="BE7" s="2" t="n">
        <f aca="false">2006e!E19</f>
        <v>1396</v>
      </c>
      <c r="BF7" s="2" t="n">
        <f aca="false">2006e!F19</f>
        <v>1334</v>
      </c>
      <c r="BG7" s="2" t="n">
        <f aca="false">2006e!G19</f>
        <v>1305</v>
      </c>
      <c r="BH7" s="2" t="n">
        <f aca="false">2006e!H19</f>
        <v>1326</v>
      </c>
      <c r="BI7" s="2" t="n">
        <f aca="false">2006e!I19</f>
        <v>1261</v>
      </c>
      <c r="BJ7" s="2" t="n">
        <f aca="false">2006e!J19</f>
        <v>1262</v>
      </c>
      <c r="BK7" s="2" t="n">
        <f aca="false">2006e!K19</f>
        <v>1191</v>
      </c>
      <c r="BL7" s="2" t="n">
        <f aca="false">AVERAGE(2006e!L19,2006e!M19)</f>
        <v>1174.5</v>
      </c>
      <c r="BM7" s="2" t="n">
        <f aca="false">2006e!N19</f>
        <v>1262</v>
      </c>
      <c r="BN7" s="2" t="n">
        <f aca="false">2006e!O19</f>
        <v>1396</v>
      </c>
      <c r="BO7" s="2" t="n">
        <f aca="false">2006e!P19</f>
        <v>1399</v>
      </c>
      <c r="BP7" s="2" t="n">
        <f aca="false">AVERAGE(2007e!C19,2007e!D19)</f>
        <v>1330</v>
      </c>
      <c r="BQ7" s="2" t="n">
        <f aca="false">2007e!E19</f>
        <v>1345</v>
      </c>
      <c r="BR7" s="2"/>
      <c r="BS7" s="2"/>
      <c r="BT7" s="2"/>
      <c r="BU7" s="2"/>
      <c r="BV7" s="2"/>
      <c r="BW7" s="2"/>
      <c r="BX7" s="2"/>
      <c r="BY7" s="2"/>
    </row>
    <row r="8" customFormat="false" ht="12.75" hidden="false" customHeight="false" outlineLevel="0" collapsed="false">
      <c r="A8" s="0" t="n">
        <v>10</v>
      </c>
      <c r="B8" s="0" t="s">
        <v>34</v>
      </c>
      <c r="C8" s="2" t="n">
        <f aca="false">AVERAGE(J8:U8)</f>
        <v>1583</v>
      </c>
      <c r="D8" s="2" t="n">
        <f aca="false">AVERAGE(V8:AG8)</f>
        <v>1513.33333333333</v>
      </c>
      <c r="E8" s="2" t="n">
        <f aca="false">AVERAGE(AH8:AS8)</f>
        <v>1479.29166666667</v>
      </c>
      <c r="F8" s="2" t="n">
        <f aca="false">AVERAGE(AT8:BE8)</f>
        <v>1484.79166666667</v>
      </c>
      <c r="G8" s="2" t="n">
        <f aca="false">AVERAGE(BF8:BQ8)</f>
        <v>1390.125</v>
      </c>
      <c r="H8" s="2" t="n">
        <f aca="false">AVERAGE(C8:G8)</f>
        <v>1490.10833333333</v>
      </c>
      <c r="I8" s="2"/>
      <c r="J8" s="2" t="n">
        <f aca="false">2002e!F20</f>
        <v>1393</v>
      </c>
      <c r="K8" s="2" t="n">
        <f aca="false">2002e!G20</f>
        <v>1719</v>
      </c>
      <c r="L8" s="2" t="n">
        <f aca="false">2002e!H20</f>
        <v>1867</v>
      </c>
      <c r="M8" s="2" t="n">
        <f aca="false">2002e!I20</f>
        <v>1860</v>
      </c>
      <c r="N8" s="2" t="n">
        <f aca="false">2002e!J20</f>
        <v>1795</v>
      </c>
      <c r="O8" s="2" t="n">
        <f aca="false">2002e!K20</f>
        <v>1583</v>
      </c>
      <c r="P8" s="2" t="n">
        <f aca="false">AVERAGE(2002e!L20,2002e!M20)</f>
        <v>1538</v>
      </c>
      <c r="Q8" s="2" t="n">
        <f aca="false">2002e!N20</f>
        <v>1417</v>
      </c>
      <c r="R8" s="2" t="n">
        <f aca="false">2002e!O20</f>
        <v>1490</v>
      </c>
      <c r="S8" s="2" t="n">
        <f aca="false">2002e!P20</f>
        <v>1528</v>
      </c>
      <c r="T8" s="2" t="n">
        <f aca="false">AVERAGE(2003e!C20,2003e!D20)</f>
        <v>1460</v>
      </c>
      <c r="U8" s="2" t="n">
        <f aca="false">2003e!E20</f>
        <v>1346</v>
      </c>
      <c r="V8" s="2" t="n">
        <f aca="false">2003e!F20</f>
        <v>1394</v>
      </c>
      <c r="W8" s="2" t="n">
        <f aca="false">2003e!G20</f>
        <v>1724</v>
      </c>
      <c r="X8" s="2" t="n">
        <f aca="false">2003e!H20</f>
        <v>1873</v>
      </c>
      <c r="Y8" s="2" t="n">
        <f aca="false">2003e!I20</f>
        <v>1794</v>
      </c>
      <c r="Z8" s="2" t="n">
        <f aca="false">2003e!J20</f>
        <v>1729</v>
      </c>
      <c r="AA8" s="2" t="n">
        <f aca="false">2003e!K20</f>
        <v>1517</v>
      </c>
      <c r="AB8" s="2" t="n">
        <f aca="false">AVERAGE(2003e!L20,2003e!M20)</f>
        <v>1436</v>
      </c>
      <c r="AC8" s="2" t="n">
        <f aca="false">2003e!N20</f>
        <v>1315</v>
      </c>
      <c r="AD8" s="2" t="n">
        <f aca="false">2003e!O20</f>
        <v>1379</v>
      </c>
      <c r="AE8" s="2" t="n">
        <f aca="false">2003e!P20</f>
        <v>1416</v>
      </c>
      <c r="AF8" s="2" t="n">
        <f aca="false">AVERAGE(2004e!C20,2004e!D20)</f>
        <v>1348</v>
      </c>
      <c r="AG8" s="2" t="n">
        <f aca="false">2004e!E20</f>
        <v>1235</v>
      </c>
      <c r="AH8" s="2" t="n">
        <f aca="false">2004e!F20</f>
        <v>1282</v>
      </c>
      <c r="AI8" s="2" t="n">
        <f aca="false">2004e!G20</f>
        <v>1612</v>
      </c>
      <c r="AJ8" s="2" t="n">
        <f aca="false">2004e!H20</f>
        <v>1762</v>
      </c>
      <c r="AK8" s="2" t="n">
        <f aca="false">2004e!I20</f>
        <v>1759</v>
      </c>
      <c r="AL8" s="2" t="n">
        <f aca="false">2004e!J20</f>
        <v>1694</v>
      </c>
      <c r="AM8" s="2" t="n">
        <f aca="false">2004e!K20</f>
        <v>1481</v>
      </c>
      <c r="AN8" s="2" t="n">
        <f aca="false">AVERAGE(2004e!L20,2004e!M20)</f>
        <v>1442.5</v>
      </c>
      <c r="AO8" s="2" t="n">
        <f aca="false">2004e!N20</f>
        <v>1321</v>
      </c>
      <c r="AP8" s="2" t="n">
        <f aca="false">2004e!O20</f>
        <v>1384</v>
      </c>
      <c r="AQ8" s="2" t="n">
        <f aca="false">2004e!P20</f>
        <v>1421</v>
      </c>
      <c r="AR8" s="2" t="n">
        <f aca="false">AVERAGE(2005e!C20,2005e!D20)</f>
        <v>1353</v>
      </c>
      <c r="AS8" s="2" t="n">
        <f aca="false">2005e!E20</f>
        <v>1240</v>
      </c>
      <c r="AT8" s="2" t="n">
        <f aca="false">2005e!F20</f>
        <v>1287</v>
      </c>
      <c r="AU8" s="2" t="n">
        <f aca="false">2005e!G20</f>
        <v>1618</v>
      </c>
      <c r="AV8" s="2" t="n">
        <f aca="false">2005e!H20</f>
        <v>1767</v>
      </c>
      <c r="AW8" s="2" t="n">
        <f aca="false">2005e!I20</f>
        <v>1764</v>
      </c>
      <c r="AX8" s="2" t="n">
        <f aca="false">2005e!J20</f>
        <v>1700</v>
      </c>
      <c r="AY8" s="2" t="n">
        <f aca="false">2005e!K20</f>
        <v>1486</v>
      </c>
      <c r="AZ8" s="2" t="n">
        <f aca="false">AVERAGE(2005e!L20,2005e!M20)</f>
        <v>1447.5</v>
      </c>
      <c r="BA8" s="2" t="n">
        <f aca="false">2005e!N20</f>
        <v>1326</v>
      </c>
      <c r="BB8" s="2" t="n">
        <f aca="false">2005e!O20</f>
        <v>1390</v>
      </c>
      <c r="BC8" s="2" t="n">
        <f aca="false">2005e!P20</f>
        <v>1427</v>
      </c>
      <c r="BD8" s="2" t="n">
        <f aca="false">AVERAGE(2006e!C20,2006e!D20)</f>
        <v>1359</v>
      </c>
      <c r="BE8" s="2" t="n">
        <f aca="false">2006e!E20</f>
        <v>1246</v>
      </c>
      <c r="BF8" s="2" t="n">
        <f aca="false">2006e!F20</f>
        <v>1293</v>
      </c>
      <c r="BG8" s="2" t="n">
        <f aca="false">2006e!G20</f>
        <v>1623</v>
      </c>
      <c r="BH8" s="2" t="n">
        <f aca="false">2006e!H20</f>
        <v>1773</v>
      </c>
      <c r="BI8" s="2" t="n">
        <f aca="false">2006e!I20</f>
        <v>1673</v>
      </c>
      <c r="BJ8" s="2" t="n">
        <f aca="false">2006e!J20</f>
        <v>1609</v>
      </c>
      <c r="BK8" s="2" t="n">
        <f aca="false">2006e!K20</f>
        <v>1396</v>
      </c>
      <c r="BL8" s="2" t="n">
        <f aca="false">AVERAGE(2006e!L20,2006e!M20)</f>
        <v>1306.5</v>
      </c>
      <c r="BM8" s="2" t="n">
        <f aca="false">2006e!N20</f>
        <v>1185</v>
      </c>
      <c r="BN8" s="2" t="n">
        <f aca="false">2006e!O20</f>
        <v>1249</v>
      </c>
      <c r="BO8" s="2" t="n">
        <f aca="false">2006e!P20</f>
        <v>1286</v>
      </c>
      <c r="BP8" s="2" t="n">
        <f aca="false">AVERAGE(2007e!C20,2007e!D20)</f>
        <v>1204</v>
      </c>
      <c r="BQ8" s="2" t="n">
        <f aca="false">2007e!E20</f>
        <v>1084</v>
      </c>
      <c r="BR8" s="2"/>
      <c r="BS8" s="2"/>
      <c r="BT8" s="2"/>
      <c r="BU8" s="2"/>
      <c r="BV8" s="2"/>
      <c r="BW8" s="2"/>
      <c r="BX8" s="2"/>
      <c r="BY8" s="2"/>
    </row>
    <row r="9" customFormat="false" ht="12.75" hidden="false" customHeight="false" outlineLevel="0" collapsed="false">
      <c r="A9" s="0" t="n">
        <v>11</v>
      </c>
      <c r="B9" s="0" t="s">
        <v>35</v>
      </c>
      <c r="C9" s="2" t="n">
        <f aca="false">AVERAGE(J9:U9)</f>
        <v>93.5</v>
      </c>
      <c r="D9" s="2" t="n">
        <f aca="false">AVERAGE(V9:AG9)</f>
        <v>51.0833333333333</v>
      </c>
      <c r="E9" s="2" t="n">
        <f aca="false">AVERAGE(AH9:AS9)</f>
        <v>0</v>
      </c>
      <c r="F9" s="2" t="n">
        <f aca="false">AVERAGE(AT9:BE9)</f>
        <v>0</v>
      </c>
      <c r="G9" s="2" t="n">
        <f aca="false">AVERAGE(BF9:BQ9)</f>
        <v>0</v>
      </c>
      <c r="H9" s="2" t="n">
        <f aca="false">AVERAGE(C9:G9)</f>
        <v>28.9166666666667</v>
      </c>
      <c r="I9" s="2"/>
      <c r="J9" s="2" t="n">
        <f aca="false">2002e!F21</f>
        <v>95</v>
      </c>
      <c r="K9" s="2" t="n">
        <f aca="false">2002e!G21</f>
        <v>95</v>
      </c>
      <c r="L9" s="2" t="n">
        <f aca="false">2002e!H21</f>
        <v>95</v>
      </c>
      <c r="M9" s="2" t="n">
        <f aca="false">2002e!I21</f>
        <v>95</v>
      </c>
      <c r="N9" s="2" t="n">
        <f aca="false">2002e!J21</f>
        <v>95</v>
      </c>
      <c r="O9" s="2" t="n">
        <f aca="false">2002e!K21</f>
        <v>95</v>
      </c>
      <c r="P9" s="2" t="n">
        <f aca="false">AVERAGE(2002e!L21,2002e!M21)</f>
        <v>92</v>
      </c>
      <c r="Q9" s="2" t="n">
        <f aca="false">2002e!N21</f>
        <v>92</v>
      </c>
      <c r="R9" s="2" t="n">
        <f aca="false">2002e!O21</f>
        <v>92</v>
      </c>
      <c r="S9" s="2" t="n">
        <f aca="false">2002e!P21</f>
        <v>92</v>
      </c>
      <c r="T9" s="2" t="n">
        <f aca="false">AVERAGE(2003e!C21,2003e!D21)</f>
        <v>92</v>
      </c>
      <c r="U9" s="2" t="n">
        <f aca="false">2003e!E21</f>
        <v>92</v>
      </c>
      <c r="V9" s="2" t="n">
        <f aca="false">2003e!F21</f>
        <v>92</v>
      </c>
      <c r="W9" s="2" t="n">
        <f aca="false">2003e!G21</f>
        <v>92</v>
      </c>
      <c r="X9" s="2" t="n">
        <f aca="false">2003e!H21</f>
        <v>92</v>
      </c>
      <c r="Y9" s="2" t="n">
        <f aca="false">2003e!I21</f>
        <v>92</v>
      </c>
      <c r="Z9" s="2" t="n">
        <f aca="false">2003e!J21</f>
        <v>92</v>
      </c>
      <c r="AA9" s="2" t="n">
        <f aca="false">2003e!K21</f>
        <v>92</v>
      </c>
      <c r="AB9" s="2" t="n">
        <f aca="false">AVERAGE(2003e!L21,2003e!M21)</f>
        <v>0</v>
      </c>
      <c r="AC9" s="2" t="n">
        <f aca="false">2003e!N21</f>
        <v>0</v>
      </c>
      <c r="AD9" s="2" t="n">
        <f aca="false">2003e!O21</f>
        <v>0</v>
      </c>
      <c r="AE9" s="2" t="n">
        <f aca="false">2003e!P21</f>
        <v>61</v>
      </c>
      <c r="AF9" s="2" t="n">
        <f aca="false">AVERAGE(2004e!C21,2004e!D21)</f>
        <v>0</v>
      </c>
      <c r="AG9" s="2" t="n">
        <f aca="false">2004e!E21</f>
        <v>0</v>
      </c>
      <c r="AH9" s="2" t="n">
        <f aca="false">2004e!F21</f>
        <v>0</v>
      </c>
      <c r="AI9" s="2" t="n">
        <f aca="false">2004e!G21</f>
        <v>0</v>
      </c>
      <c r="AJ9" s="2" t="n">
        <f aca="false">2004e!H21</f>
        <v>0</v>
      </c>
      <c r="AK9" s="2" t="n">
        <f aca="false">2004e!I21</f>
        <v>0</v>
      </c>
      <c r="AL9" s="2" t="n">
        <f aca="false">2004e!J21</f>
        <v>0</v>
      </c>
      <c r="AM9" s="2" t="n">
        <f aca="false">2004e!K21</f>
        <v>0</v>
      </c>
      <c r="AN9" s="2" t="n">
        <f aca="false">AVERAGE(2004e!L21,2004e!M21)</f>
        <v>0</v>
      </c>
      <c r="AO9" s="2" t="n">
        <f aca="false">2004e!N21</f>
        <v>0</v>
      </c>
      <c r="AP9" s="2" t="n">
        <f aca="false">2004e!O21</f>
        <v>0</v>
      </c>
      <c r="AQ9" s="2" t="n">
        <f aca="false">2004e!P21</f>
        <v>0</v>
      </c>
      <c r="AR9" s="2" t="n">
        <f aca="false">AVERAGE(2005e!C21,2005e!D21)</f>
        <v>0</v>
      </c>
      <c r="AS9" s="2" t="n">
        <f aca="false">2005e!E21</f>
        <v>0</v>
      </c>
      <c r="AT9" s="2" t="n">
        <f aca="false">2005e!F21</f>
        <v>0</v>
      </c>
      <c r="AU9" s="2" t="n">
        <f aca="false">2005e!G21</f>
        <v>0</v>
      </c>
      <c r="AV9" s="2" t="n">
        <f aca="false">2005e!H21</f>
        <v>0</v>
      </c>
      <c r="AW9" s="2" t="n">
        <f aca="false">2005e!I21</f>
        <v>0</v>
      </c>
      <c r="AX9" s="2" t="n">
        <f aca="false">2005e!J21</f>
        <v>0</v>
      </c>
      <c r="AY9" s="2" t="n">
        <f aca="false">2005e!K21</f>
        <v>0</v>
      </c>
      <c r="AZ9" s="2" t="n">
        <f aca="false">AVERAGE(2005e!L21,2005e!M21)</f>
        <v>0</v>
      </c>
      <c r="BA9" s="2" t="n">
        <f aca="false">2005e!N21</f>
        <v>0</v>
      </c>
      <c r="BB9" s="2" t="n">
        <f aca="false">2005e!O21</f>
        <v>0</v>
      </c>
      <c r="BC9" s="2" t="n">
        <f aca="false">2005e!P21</f>
        <v>0</v>
      </c>
      <c r="BD9" s="2" t="n">
        <f aca="false">AVERAGE(2006e!C21,2006e!D21)</f>
        <v>0</v>
      </c>
      <c r="BE9" s="2" t="n">
        <f aca="false">2006e!E21</f>
        <v>0</v>
      </c>
      <c r="BF9" s="2" t="n">
        <f aca="false">2006e!F21</f>
        <v>0</v>
      </c>
      <c r="BG9" s="2" t="n">
        <f aca="false">2006e!G21</f>
        <v>0</v>
      </c>
      <c r="BH9" s="2" t="n">
        <f aca="false">2006e!H21</f>
        <v>0</v>
      </c>
      <c r="BI9" s="2" t="n">
        <f aca="false">2006e!I21</f>
        <v>0</v>
      </c>
      <c r="BJ9" s="2" t="n">
        <f aca="false">2006e!J21</f>
        <v>0</v>
      </c>
      <c r="BK9" s="2" t="n">
        <f aca="false">2006e!K21</f>
        <v>0</v>
      </c>
      <c r="BL9" s="2" t="n">
        <f aca="false">AVERAGE(2006e!L21,2006e!M21)</f>
        <v>0</v>
      </c>
      <c r="BM9" s="2" t="n">
        <f aca="false">2006e!N21</f>
        <v>0</v>
      </c>
      <c r="BN9" s="2" t="n">
        <f aca="false">2006e!O21</f>
        <v>0</v>
      </c>
      <c r="BO9" s="2" t="n">
        <f aca="false">2006e!P21</f>
        <v>0</v>
      </c>
      <c r="BP9" s="2" t="n">
        <f aca="false">AVERAGE(2007e!C21,2007e!D21)</f>
        <v>0</v>
      </c>
      <c r="BQ9" s="2" t="n">
        <f aca="false">2007e!E21</f>
        <v>0</v>
      </c>
      <c r="BR9" s="2"/>
      <c r="BS9" s="2"/>
      <c r="BT9" s="2"/>
      <c r="BU9" s="2"/>
      <c r="BV9" s="2"/>
      <c r="BW9" s="2"/>
      <c r="BX9" s="2"/>
      <c r="BY9" s="2"/>
    </row>
    <row r="10" customFormat="false" ht="12.75" hidden="false" customHeight="false" outlineLevel="0" collapsed="false">
      <c r="A10" s="0" t="n">
        <v>12</v>
      </c>
      <c r="B10" s="0" t="s">
        <v>36</v>
      </c>
      <c r="C10" s="2" t="n">
        <f aca="false">AVERAGE(J10:U10)</f>
        <v>0</v>
      </c>
      <c r="D10" s="2" t="n">
        <f aca="false">AVERAGE(V10:AG10)</f>
        <v>0</v>
      </c>
      <c r="E10" s="2" t="n">
        <f aca="false">AVERAGE(AH10:AS10)</f>
        <v>0</v>
      </c>
      <c r="F10" s="2" t="n">
        <f aca="false">AVERAGE(AT10:BE10)</f>
        <v>0</v>
      </c>
      <c r="G10" s="2" t="n">
        <f aca="false">AVERAGE(BF10:BQ10)</f>
        <v>0</v>
      </c>
      <c r="H10" s="2" t="n">
        <f aca="false">AVERAGE(C10:G10)</f>
        <v>0</v>
      </c>
      <c r="I10" s="2"/>
      <c r="J10" s="2" t="n">
        <f aca="false">2002e!F22</f>
        <v>0</v>
      </c>
      <c r="K10" s="2" t="n">
        <f aca="false">2002e!G22</f>
        <v>0</v>
      </c>
      <c r="L10" s="2" t="n">
        <f aca="false">2002e!H22</f>
        <v>0</v>
      </c>
      <c r="M10" s="2" t="n">
        <f aca="false">2002e!I22</f>
        <v>0</v>
      </c>
      <c r="N10" s="2" t="n">
        <f aca="false">2002e!J22</f>
        <v>0</v>
      </c>
      <c r="O10" s="2" t="n">
        <f aca="false">2002e!K22</f>
        <v>0</v>
      </c>
      <c r="P10" s="2" t="n">
        <f aca="false">AVERAGE(2002e!L22,2002e!M22)</f>
        <v>0</v>
      </c>
      <c r="Q10" s="2" t="n">
        <f aca="false">2002e!N22</f>
        <v>0</v>
      </c>
      <c r="R10" s="2" t="n">
        <f aca="false">2002e!O22</f>
        <v>0</v>
      </c>
      <c r="S10" s="2" t="n">
        <f aca="false">2002e!P22</f>
        <v>0</v>
      </c>
      <c r="T10" s="2" t="n">
        <f aca="false">AVERAGE(2003e!C22,2003e!D22)</f>
        <v>0</v>
      </c>
      <c r="U10" s="2" t="n">
        <f aca="false">2003e!E22</f>
        <v>0</v>
      </c>
      <c r="V10" s="2" t="n">
        <f aca="false">2003e!F22</f>
        <v>0</v>
      </c>
      <c r="W10" s="2" t="n">
        <f aca="false">2003e!G22</f>
        <v>0</v>
      </c>
      <c r="X10" s="2" t="n">
        <f aca="false">2003e!H22</f>
        <v>0</v>
      </c>
      <c r="Y10" s="2" t="n">
        <f aca="false">2003e!I22</f>
        <v>0</v>
      </c>
      <c r="Z10" s="2" t="n">
        <f aca="false">2003e!J22</f>
        <v>0</v>
      </c>
      <c r="AA10" s="2" t="n">
        <f aca="false">2003e!K22</f>
        <v>0</v>
      </c>
      <c r="AB10" s="2" t="n">
        <f aca="false">AVERAGE(2003e!L22,2003e!M22)</f>
        <v>0</v>
      </c>
      <c r="AC10" s="2" t="n">
        <f aca="false">2003e!N22</f>
        <v>0</v>
      </c>
      <c r="AD10" s="2" t="n">
        <f aca="false">2003e!O22</f>
        <v>0</v>
      </c>
      <c r="AE10" s="2" t="n">
        <f aca="false">2003e!P22</f>
        <v>0</v>
      </c>
      <c r="AF10" s="2" t="n">
        <f aca="false">AVERAGE(2004e!C22,2004e!D22)</f>
        <v>0</v>
      </c>
      <c r="AG10" s="2" t="n">
        <f aca="false">2004e!E22</f>
        <v>0</v>
      </c>
      <c r="AH10" s="2" t="n">
        <f aca="false">2004e!F22</f>
        <v>0</v>
      </c>
      <c r="AI10" s="2" t="n">
        <f aca="false">2004e!G22</f>
        <v>0</v>
      </c>
      <c r="AJ10" s="2" t="n">
        <f aca="false">2004e!H22</f>
        <v>0</v>
      </c>
      <c r="AK10" s="2" t="n">
        <f aca="false">2004e!I22</f>
        <v>0</v>
      </c>
      <c r="AL10" s="2" t="n">
        <f aca="false">2004e!J22</f>
        <v>0</v>
      </c>
      <c r="AM10" s="2" t="n">
        <f aca="false">2004e!K22</f>
        <v>0</v>
      </c>
      <c r="AN10" s="2" t="n">
        <f aca="false">AVERAGE(2004e!L22,2004e!M22)</f>
        <v>0</v>
      </c>
      <c r="AO10" s="2" t="n">
        <f aca="false">2004e!N22</f>
        <v>0</v>
      </c>
      <c r="AP10" s="2" t="n">
        <f aca="false">2004e!O22</f>
        <v>0</v>
      </c>
      <c r="AQ10" s="2" t="n">
        <f aca="false">2004e!P22</f>
        <v>0</v>
      </c>
      <c r="AR10" s="2" t="n">
        <f aca="false">AVERAGE(2005e!C22,2005e!D22)</f>
        <v>0</v>
      </c>
      <c r="AS10" s="2" t="n">
        <f aca="false">2005e!E22</f>
        <v>0</v>
      </c>
      <c r="AT10" s="2" t="n">
        <f aca="false">2005e!F22</f>
        <v>0</v>
      </c>
      <c r="AU10" s="2" t="n">
        <f aca="false">2005e!G22</f>
        <v>0</v>
      </c>
      <c r="AV10" s="2" t="n">
        <f aca="false">2005e!H22</f>
        <v>0</v>
      </c>
      <c r="AW10" s="2" t="n">
        <f aca="false">2005e!I22</f>
        <v>0</v>
      </c>
      <c r="AX10" s="2" t="n">
        <f aca="false">2005e!J22</f>
        <v>0</v>
      </c>
      <c r="AY10" s="2" t="n">
        <f aca="false">2005e!K22</f>
        <v>0</v>
      </c>
      <c r="AZ10" s="2" t="n">
        <f aca="false">AVERAGE(2005e!L22,2005e!M22)</f>
        <v>0</v>
      </c>
      <c r="BA10" s="2" t="n">
        <f aca="false">2005e!N22</f>
        <v>0</v>
      </c>
      <c r="BB10" s="2" t="n">
        <f aca="false">2005e!O22</f>
        <v>0</v>
      </c>
      <c r="BC10" s="2" t="n">
        <f aca="false">2005e!P22</f>
        <v>0</v>
      </c>
      <c r="BD10" s="2" t="n">
        <f aca="false">AVERAGE(2006e!C22,2006e!D22)</f>
        <v>0</v>
      </c>
      <c r="BE10" s="2" t="n">
        <f aca="false">2006e!E22</f>
        <v>0</v>
      </c>
      <c r="BF10" s="2" t="n">
        <f aca="false">2006e!F22</f>
        <v>0</v>
      </c>
      <c r="BG10" s="2" t="n">
        <f aca="false">2006e!G22</f>
        <v>0</v>
      </c>
      <c r="BH10" s="2" t="n">
        <f aca="false">2006e!H22</f>
        <v>0</v>
      </c>
      <c r="BI10" s="2" t="n">
        <f aca="false">2006e!I22</f>
        <v>0</v>
      </c>
      <c r="BJ10" s="2" t="n">
        <f aca="false">2006e!J22</f>
        <v>0</v>
      </c>
      <c r="BK10" s="2" t="n">
        <f aca="false">2006e!K22</f>
        <v>0</v>
      </c>
      <c r="BL10" s="2" t="n">
        <f aca="false">AVERAGE(2006e!L22,2006e!M22)</f>
        <v>0</v>
      </c>
      <c r="BM10" s="2" t="n">
        <f aca="false">2006e!N22</f>
        <v>0</v>
      </c>
      <c r="BN10" s="2" t="n">
        <f aca="false">2006e!O22</f>
        <v>0</v>
      </c>
      <c r="BO10" s="2" t="n">
        <f aca="false">2006e!P22</f>
        <v>0</v>
      </c>
      <c r="BP10" s="2" t="n">
        <f aca="false">AVERAGE(2007e!C22,2007e!D22)</f>
        <v>0</v>
      </c>
      <c r="BQ10" s="2" t="n">
        <f aca="false">2007e!E22</f>
        <v>0</v>
      </c>
      <c r="BR10" s="2"/>
      <c r="BS10" s="2"/>
      <c r="BT10" s="2"/>
      <c r="BU10" s="2"/>
      <c r="BV10" s="2"/>
      <c r="BW10" s="2"/>
      <c r="BX10" s="2"/>
      <c r="BY10" s="2"/>
    </row>
    <row r="11" customFormat="false" ht="12.75" hidden="false" customHeight="false" outlineLevel="0" collapsed="false">
      <c r="A11" s="0" t="n">
        <v>13</v>
      </c>
      <c r="B11" s="0" t="s">
        <v>37</v>
      </c>
      <c r="C11" s="2" t="n">
        <f aca="false">AVERAGE(J11:U11)</f>
        <v>0</v>
      </c>
      <c r="D11" s="2" t="n">
        <f aca="false">AVERAGE(V11:AG11)</f>
        <v>0</v>
      </c>
      <c r="E11" s="2" t="n">
        <f aca="false">AVERAGE(AH11:AS11)</f>
        <v>0</v>
      </c>
      <c r="F11" s="2" t="n">
        <f aca="false">AVERAGE(AT11:BE11)</f>
        <v>0</v>
      </c>
      <c r="G11" s="2" t="n">
        <f aca="false">AVERAGE(BF11:BQ11)</f>
        <v>0</v>
      </c>
      <c r="H11" s="2" t="n">
        <f aca="false">AVERAGE(C11:G11)</f>
        <v>0</v>
      </c>
      <c r="I11" s="2"/>
      <c r="J11" s="2" t="n">
        <f aca="false">2002e!F23</f>
        <v>0</v>
      </c>
      <c r="K11" s="2" t="n">
        <f aca="false">2002e!G23</f>
        <v>0</v>
      </c>
      <c r="L11" s="2" t="n">
        <f aca="false">2002e!H23</f>
        <v>0</v>
      </c>
      <c r="M11" s="2" t="n">
        <f aca="false">2002e!I23</f>
        <v>0</v>
      </c>
      <c r="N11" s="2" t="n">
        <f aca="false">2002e!J23</f>
        <v>0</v>
      </c>
      <c r="O11" s="2" t="n">
        <f aca="false">2002e!K23</f>
        <v>0</v>
      </c>
      <c r="P11" s="2" t="n">
        <f aca="false">AVERAGE(2002e!L23,2002e!M23)</f>
        <v>0</v>
      </c>
      <c r="Q11" s="2" t="n">
        <f aca="false">2002e!N23</f>
        <v>0</v>
      </c>
      <c r="R11" s="2" t="n">
        <f aca="false">2002e!O23</f>
        <v>0</v>
      </c>
      <c r="S11" s="2" t="n">
        <f aca="false">2002e!P23</f>
        <v>0</v>
      </c>
      <c r="T11" s="2" t="n">
        <f aca="false">AVERAGE(2003e!C23,2003e!D23)</f>
        <v>0</v>
      </c>
      <c r="U11" s="2" t="n">
        <f aca="false">2003e!E23</f>
        <v>0</v>
      </c>
      <c r="V11" s="2" t="n">
        <f aca="false">2003e!F23</f>
        <v>0</v>
      </c>
      <c r="W11" s="2" t="n">
        <f aca="false">2003e!G23</f>
        <v>0</v>
      </c>
      <c r="X11" s="2" t="n">
        <f aca="false">2003e!H23</f>
        <v>0</v>
      </c>
      <c r="Y11" s="2" t="n">
        <f aca="false">2003e!I23</f>
        <v>0</v>
      </c>
      <c r="Z11" s="2" t="n">
        <f aca="false">2003e!J23</f>
        <v>0</v>
      </c>
      <c r="AA11" s="2" t="n">
        <f aca="false">2003e!K23</f>
        <v>0</v>
      </c>
      <c r="AB11" s="2" t="n">
        <f aca="false">AVERAGE(2003e!L23,2003e!M23)</f>
        <v>0</v>
      </c>
      <c r="AC11" s="2" t="n">
        <f aca="false">2003e!N23</f>
        <v>0</v>
      </c>
      <c r="AD11" s="2" t="n">
        <f aca="false">2003e!O23</f>
        <v>0</v>
      </c>
      <c r="AE11" s="2" t="n">
        <f aca="false">2003e!P23</f>
        <v>0</v>
      </c>
      <c r="AF11" s="2" t="n">
        <f aca="false">AVERAGE(2004e!C23,2004e!D23)</f>
        <v>0</v>
      </c>
      <c r="AG11" s="2" t="n">
        <f aca="false">2004e!E23</f>
        <v>0</v>
      </c>
      <c r="AH11" s="2" t="n">
        <f aca="false">2004e!F23</f>
        <v>0</v>
      </c>
      <c r="AI11" s="2" t="n">
        <f aca="false">2004e!G23</f>
        <v>0</v>
      </c>
      <c r="AJ11" s="2" t="n">
        <f aca="false">2004e!H23</f>
        <v>0</v>
      </c>
      <c r="AK11" s="2" t="n">
        <f aca="false">2004e!I23</f>
        <v>0</v>
      </c>
      <c r="AL11" s="2" t="n">
        <f aca="false">2004e!J23</f>
        <v>0</v>
      </c>
      <c r="AM11" s="2" t="n">
        <f aca="false">2004e!K23</f>
        <v>0</v>
      </c>
      <c r="AN11" s="2" t="n">
        <f aca="false">AVERAGE(2004e!L23,2004e!M23)</f>
        <v>0</v>
      </c>
      <c r="AO11" s="2" t="n">
        <f aca="false">2004e!N23</f>
        <v>0</v>
      </c>
      <c r="AP11" s="2" t="n">
        <f aca="false">2004e!O23</f>
        <v>0</v>
      </c>
      <c r="AQ11" s="2" t="n">
        <f aca="false">2004e!P23</f>
        <v>0</v>
      </c>
      <c r="AR11" s="2" t="n">
        <f aca="false">AVERAGE(2005e!C23,2005e!D23)</f>
        <v>0</v>
      </c>
      <c r="AS11" s="2" t="n">
        <f aca="false">2005e!E23</f>
        <v>0</v>
      </c>
      <c r="AT11" s="2" t="n">
        <f aca="false">2005e!F23</f>
        <v>0</v>
      </c>
      <c r="AU11" s="2" t="n">
        <f aca="false">2005e!G23</f>
        <v>0</v>
      </c>
      <c r="AV11" s="2" t="n">
        <f aca="false">2005e!H23</f>
        <v>0</v>
      </c>
      <c r="AW11" s="2" t="n">
        <f aca="false">2005e!I23</f>
        <v>0</v>
      </c>
      <c r="AX11" s="2" t="n">
        <f aca="false">2005e!J23</f>
        <v>0</v>
      </c>
      <c r="AY11" s="2" t="n">
        <f aca="false">2005e!K23</f>
        <v>0</v>
      </c>
      <c r="AZ11" s="2" t="n">
        <f aca="false">AVERAGE(2005e!L23,2005e!M23)</f>
        <v>0</v>
      </c>
      <c r="BA11" s="2" t="n">
        <f aca="false">2005e!N23</f>
        <v>0</v>
      </c>
      <c r="BB11" s="2" t="n">
        <f aca="false">2005e!O23</f>
        <v>0</v>
      </c>
      <c r="BC11" s="2" t="n">
        <f aca="false">2005e!P23</f>
        <v>0</v>
      </c>
      <c r="BD11" s="2" t="n">
        <f aca="false">AVERAGE(2006e!C23,2006e!D23)</f>
        <v>0</v>
      </c>
      <c r="BE11" s="2" t="n">
        <f aca="false">2006e!E23</f>
        <v>0</v>
      </c>
      <c r="BF11" s="2" t="n">
        <f aca="false">2006e!F23</f>
        <v>0</v>
      </c>
      <c r="BG11" s="2" t="n">
        <f aca="false">2006e!G23</f>
        <v>0</v>
      </c>
      <c r="BH11" s="2" t="n">
        <f aca="false">2006e!H23</f>
        <v>0</v>
      </c>
      <c r="BI11" s="2" t="n">
        <f aca="false">2006e!I23</f>
        <v>0</v>
      </c>
      <c r="BJ11" s="2" t="n">
        <f aca="false">2006e!J23</f>
        <v>0</v>
      </c>
      <c r="BK11" s="2" t="n">
        <f aca="false">2006e!K23</f>
        <v>0</v>
      </c>
      <c r="BL11" s="2" t="n">
        <f aca="false">AVERAGE(2006e!L23,2006e!M23)</f>
        <v>0</v>
      </c>
      <c r="BM11" s="2" t="n">
        <f aca="false">2006e!N23</f>
        <v>0</v>
      </c>
      <c r="BN11" s="2" t="n">
        <f aca="false">2006e!O23</f>
        <v>0</v>
      </c>
      <c r="BO11" s="2" t="n">
        <f aca="false">2006e!P23</f>
        <v>0</v>
      </c>
      <c r="BP11" s="2" t="n">
        <f aca="false">AVERAGE(2007e!C23,2007e!D23)</f>
        <v>0</v>
      </c>
      <c r="BQ11" s="2" t="n">
        <f aca="false">2007e!E23</f>
        <v>0</v>
      </c>
      <c r="BR11" s="2"/>
      <c r="BS11" s="2"/>
      <c r="BT11" s="2"/>
      <c r="BU11" s="2"/>
      <c r="BV11" s="2"/>
      <c r="BW11" s="2"/>
      <c r="BX11" s="2"/>
      <c r="BY11" s="2"/>
    </row>
    <row r="12" customFormat="false" ht="12.75" hidden="false" customHeight="false" outlineLevel="0" collapsed="false">
      <c r="A12" s="0" t="n">
        <v>14</v>
      </c>
      <c r="B12" s="0" t="s">
        <v>38</v>
      </c>
      <c r="C12" s="2" t="n">
        <f aca="false">AVERAGE(J12:U12)</f>
        <v>4142.91666666667</v>
      </c>
      <c r="D12" s="2" t="n">
        <f aca="false">AVERAGE(V12:AG12)</f>
        <v>4234.08333333333</v>
      </c>
      <c r="E12" s="2" t="n">
        <f aca="false">AVERAGE(AH12:AS12)</f>
        <v>4359.58333333333</v>
      </c>
      <c r="F12" s="2" t="n">
        <f aca="false">AVERAGE(AT12:BE12)</f>
        <v>4427</v>
      </c>
      <c r="G12" s="2" t="n">
        <f aca="false">AVERAGE(BF12:BQ12)</f>
        <v>4615.41666666667</v>
      </c>
      <c r="H12" s="2" t="n">
        <f aca="false">AVERAGE(C12:G12)</f>
        <v>4355.8</v>
      </c>
      <c r="I12" s="2"/>
      <c r="J12" s="2" t="n">
        <f aca="false">2002e!F24</f>
        <v>3574</v>
      </c>
      <c r="K12" s="2" t="n">
        <f aca="false">2002e!G24</f>
        <v>4128</v>
      </c>
      <c r="L12" s="2" t="n">
        <f aca="false">2002e!H24</f>
        <v>5104</v>
      </c>
      <c r="M12" s="2" t="n">
        <f aca="false">2002e!I24</f>
        <v>5978</v>
      </c>
      <c r="N12" s="2" t="n">
        <f aca="false">2002e!J24</f>
        <v>6126</v>
      </c>
      <c r="O12" s="2" t="n">
        <f aca="false">2002e!K24</f>
        <v>5075</v>
      </c>
      <c r="P12" s="2" t="n">
        <f aca="false">AVERAGE(2002e!L24,2002e!M24)</f>
        <v>4648</v>
      </c>
      <c r="Q12" s="2" t="n">
        <f aca="false">2002e!N24</f>
        <v>3081</v>
      </c>
      <c r="R12" s="2" t="n">
        <f aca="false">2002e!O24</f>
        <v>2515</v>
      </c>
      <c r="S12" s="2" t="n">
        <f aca="false">2002e!P24</f>
        <v>2397</v>
      </c>
      <c r="T12" s="2" t="n">
        <f aca="false">AVERAGE(2003e!C24,2003e!D24)</f>
        <v>3060</v>
      </c>
      <c r="U12" s="2" t="n">
        <f aca="false">2003e!E24</f>
        <v>4029</v>
      </c>
      <c r="V12" s="2" t="n">
        <f aca="false">2003e!F24</f>
        <v>3634</v>
      </c>
      <c r="W12" s="2" t="n">
        <f aca="false">2003e!G24</f>
        <v>4190</v>
      </c>
      <c r="X12" s="2" t="n">
        <f aca="false">2003e!H24</f>
        <v>5173</v>
      </c>
      <c r="Y12" s="2" t="n">
        <f aca="false">2003e!I24</f>
        <v>6038</v>
      </c>
      <c r="Z12" s="2" t="n">
        <f aca="false">2003e!J24</f>
        <v>6193</v>
      </c>
      <c r="AA12" s="2" t="n">
        <f aca="false">2003e!K24</f>
        <v>5133</v>
      </c>
      <c r="AB12" s="2" t="n">
        <f aca="false">AVERAGE(2003e!L24,2003e!M24)</f>
        <v>4772</v>
      </c>
      <c r="AC12" s="2" t="n">
        <f aca="false">2003e!N24</f>
        <v>3189</v>
      </c>
      <c r="AD12" s="2" t="n">
        <f aca="false">2003e!O24</f>
        <v>2635</v>
      </c>
      <c r="AE12" s="2" t="n">
        <f aca="false">2003e!P24</f>
        <v>2520</v>
      </c>
      <c r="AF12" s="2" t="n">
        <f aca="false">AVERAGE(2004e!C24,2004e!D24)</f>
        <v>3182</v>
      </c>
      <c r="AG12" s="2" t="n">
        <f aca="false">2004e!E24</f>
        <v>4150</v>
      </c>
      <c r="AH12" s="2" t="n">
        <f aca="false">2004e!F24</f>
        <v>3763</v>
      </c>
      <c r="AI12" s="2" t="n">
        <f aca="false">2004e!G24</f>
        <v>4328</v>
      </c>
      <c r="AJ12" s="2" t="n">
        <f aca="false">2004e!H24</f>
        <v>5317</v>
      </c>
      <c r="AK12" s="2" t="n">
        <f aca="false">2004e!I24</f>
        <v>6230</v>
      </c>
      <c r="AL12" s="2" t="n">
        <f aca="false">2004e!J24</f>
        <v>6270</v>
      </c>
      <c r="AM12" s="2" t="n">
        <f aca="false">2004e!K24</f>
        <v>5330</v>
      </c>
      <c r="AN12" s="2" t="n">
        <f aca="false">AVERAGE(2004e!L24,2004e!M24)</f>
        <v>5037</v>
      </c>
      <c r="AO12" s="2" t="n">
        <f aca="false">2004e!N24</f>
        <v>3182</v>
      </c>
      <c r="AP12" s="2" t="n">
        <f aca="false">2004e!O24</f>
        <v>2727</v>
      </c>
      <c r="AQ12" s="2" t="n">
        <f aca="false">2004e!P24</f>
        <v>2615</v>
      </c>
      <c r="AR12" s="2" t="n">
        <f aca="false">AVERAGE(2005e!C24,2005e!D24)</f>
        <v>3272</v>
      </c>
      <c r="AS12" s="2" t="n">
        <f aca="false">2005e!E24</f>
        <v>4244</v>
      </c>
      <c r="AT12" s="2" t="n">
        <f aca="false">2005e!F24</f>
        <v>3841</v>
      </c>
      <c r="AU12" s="2" t="n">
        <f aca="false">2005e!G24</f>
        <v>4414</v>
      </c>
      <c r="AV12" s="2" t="n">
        <f aca="false">2005e!H24</f>
        <v>5413</v>
      </c>
      <c r="AW12" s="2" t="n">
        <f aca="false">2005e!I24</f>
        <v>6279</v>
      </c>
      <c r="AX12" s="2" t="n">
        <f aca="false">2005e!J24</f>
        <v>6442</v>
      </c>
      <c r="AY12" s="2" t="n">
        <f aca="false">2005e!K24</f>
        <v>5378</v>
      </c>
      <c r="AZ12" s="2" t="n">
        <f aca="false">AVERAGE(2005e!L24,2005e!M24)</f>
        <v>5087</v>
      </c>
      <c r="BA12" s="2" t="n">
        <f aca="false">2005e!N24</f>
        <v>3216</v>
      </c>
      <c r="BB12" s="2" t="n">
        <f aca="false">2005e!O24</f>
        <v>2761</v>
      </c>
      <c r="BC12" s="2" t="n">
        <f aca="false">2005e!P24</f>
        <v>2662</v>
      </c>
      <c r="BD12" s="2" t="n">
        <f aca="false">AVERAGE(2006e!C24,2006e!D24)</f>
        <v>3338</v>
      </c>
      <c r="BE12" s="2" t="n">
        <f aca="false">2006e!E24</f>
        <v>4293</v>
      </c>
      <c r="BF12" s="2" t="n">
        <f aca="false">2006e!F24</f>
        <v>3889</v>
      </c>
      <c r="BG12" s="2" t="n">
        <f aca="false">2006e!G24</f>
        <v>4576</v>
      </c>
      <c r="BH12" s="2" t="n">
        <f aca="false">2006e!H24</f>
        <v>5598</v>
      </c>
      <c r="BI12" s="2" t="n">
        <f aca="false">2006e!I24</f>
        <v>6474</v>
      </c>
      <c r="BJ12" s="2" t="n">
        <f aca="false">2006e!J24</f>
        <v>6637</v>
      </c>
      <c r="BK12" s="2" t="n">
        <f aca="false">2006e!K24</f>
        <v>5515</v>
      </c>
      <c r="BL12" s="2" t="n">
        <f aca="false">AVERAGE(2006e!L24,2006e!M24)</f>
        <v>5127</v>
      </c>
      <c r="BM12" s="2" t="n">
        <f aca="false">2006e!N24</f>
        <v>3551</v>
      </c>
      <c r="BN12" s="2" t="n">
        <f aca="false">2006e!O24</f>
        <v>2993</v>
      </c>
      <c r="BO12" s="2" t="n">
        <f aca="false">2006e!P24</f>
        <v>2873</v>
      </c>
      <c r="BP12" s="2" t="n">
        <f aca="false">AVERAGE(2007e!C24,2007e!D24)</f>
        <v>3588</v>
      </c>
      <c r="BQ12" s="2" t="n">
        <f aca="false">2007e!E24</f>
        <v>4564</v>
      </c>
      <c r="BR12" s="2"/>
      <c r="BS12" s="2"/>
      <c r="BT12" s="2"/>
      <c r="BU12" s="2"/>
      <c r="BV12" s="2"/>
      <c r="BW12" s="2"/>
      <c r="BX12" s="2"/>
      <c r="BY12" s="2"/>
    </row>
    <row r="13" customFormat="false" ht="12.75" hidden="false" customHeight="false" outlineLevel="0" collapsed="false">
      <c r="A13" s="0" t="n">
        <v>15</v>
      </c>
      <c r="B13" s="0" t="s">
        <v>39</v>
      </c>
      <c r="C13" s="2" t="n">
        <f aca="false">AVERAGE(J13:U13)</f>
        <v>67.4166666666667</v>
      </c>
      <c r="D13" s="2" t="n">
        <f aca="false">AVERAGE(V13:AG13)</f>
        <v>67.4166666666667</v>
      </c>
      <c r="E13" s="2" t="n">
        <f aca="false">AVERAGE(AH13:AS13)</f>
        <v>67.4166666666667</v>
      </c>
      <c r="F13" s="2" t="n">
        <f aca="false">AVERAGE(AT13:BE13)</f>
        <v>67.4166666666667</v>
      </c>
      <c r="G13" s="2" t="n">
        <f aca="false">AVERAGE(BF13:BQ13)</f>
        <v>67.4166666666667</v>
      </c>
      <c r="H13" s="2" t="n">
        <f aca="false">AVERAGE(C13:G13)</f>
        <v>67.4166666666667</v>
      </c>
      <c r="I13" s="2"/>
      <c r="J13" s="2" t="n">
        <f aca="false">2002e!F25</f>
        <v>42</v>
      </c>
      <c r="K13" s="2" t="n">
        <f aca="false">2002e!G25</f>
        <v>2</v>
      </c>
      <c r="L13" s="2" t="n">
        <f aca="false">2002e!H25</f>
        <v>2</v>
      </c>
      <c r="M13" s="2" t="n">
        <f aca="false">2002e!I25</f>
        <v>2</v>
      </c>
      <c r="N13" s="2" t="n">
        <f aca="false">2002e!J25</f>
        <v>2</v>
      </c>
      <c r="O13" s="2" t="n">
        <f aca="false">2002e!K25</f>
        <v>4</v>
      </c>
      <c r="P13" s="2" t="n">
        <f aca="false">AVERAGE(2002e!L25,2002e!M25)</f>
        <v>49</v>
      </c>
      <c r="Q13" s="2" t="n">
        <f aca="false">2002e!N25</f>
        <v>117</v>
      </c>
      <c r="R13" s="2" t="n">
        <f aca="false">2002e!O25</f>
        <v>151</v>
      </c>
      <c r="S13" s="2" t="n">
        <f aca="false">2002e!P25</f>
        <v>168</v>
      </c>
      <c r="T13" s="2" t="n">
        <f aca="false">AVERAGE(2003e!C25,2003e!D25)</f>
        <v>161</v>
      </c>
      <c r="U13" s="2" t="n">
        <f aca="false">2003e!E25</f>
        <v>109</v>
      </c>
      <c r="V13" s="2" t="n">
        <f aca="false">2003e!F25</f>
        <v>42</v>
      </c>
      <c r="W13" s="2" t="n">
        <f aca="false">2003e!G25</f>
        <v>2</v>
      </c>
      <c r="X13" s="2" t="n">
        <f aca="false">2003e!H25</f>
        <v>2</v>
      </c>
      <c r="Y13" s="2" t="n">
        <f aca="false">2003e!I25</f>
        <v>2</v>
      </c>
      <c r="Z13" s="2" t="n">
        <f aca="false">2003e!J25</f>
        <v>2</v>
      </c>
      <c r="AA13" s="2" t="n">
        <f aca="false">2003e!K25</f>
        <v>4</v>
      </c>
      <c r="AB13" s="2" t="n">
        <f aca="false">AVERAGE(2003e!L25,2003e!M25)</f>
        <v>49</v>
      </c>
      <c r="AC13" s="2" t="n">
        <f aca="false">2003e!N25</f>
        <v>117</v>
      </c>
      <c r="AD13" s="2" t="n">
        <f aca="false">2003e!O25</f>
        <v>151</v>
      </c>
      <c r="AE13" s="2" t="n">
        <f aca="false">2003e!P25</f>
        <v>168</v>
      </c>
      <c r="AF13" s="2" t="n">
        <f aca="false">AVERAGE(2004e!C25,2004e!D25)</f>
        <v>161</v>
      </c>
      <c r="AG13" s="2" t="n">
        <f aca="false">2004e!E25</f>
        <v>109</v>
      </c>
      <c r="AH13" s="2" t="n">
        <f aca="false">2004e!F25</f>
        <v>42</v>
      </c>
      <c r="AI13" s="2" t="n">
        <f aca="false">2004e!G25</f>
        <v>2</v>
      </c>
      <c r="AJ13" s="2" t="n">
        <f aca="false">2004e!H25</f>
        <v>2</v>
      </c>
      <c r="AK13" s="2" t="n">
        <f aca="false">2004e!I25</f>
        <v>2</v>
      </c>
      <c r="AL13" s="2" t="n">
        <f aca="false">2004e!J25</f>
        <v>2</v>
      </c>
      <c r="AM13" s="2" t="n">
        <f aca="false">2004e!K25</f>
        <v>4</v>
      </c>
      <c r="AN13" s="2" t="n">
        <f aca="false">AVERAGE(2004e!L25,2004e!M25)</f>
        <v>49</v>
      </c>
      <c r="AO13" s="2" t="n">
        <f aca="false">2004e!N25</f>
        <v>117</v>
      </c>
      <c r="AP13" s="2" t="n">
        <f aca="false">2004e!O25</f>
        <v>151</v>
      </c>
      <c r="AQ13" s="2" t="n">
        <f aca="false">2004e!P25</f>
        <v>168</v>
      </c>
      <c r="AR13" s="2" t="n">
        <f aca="false">AVERAGE(2005e!C25,2005e!D25)</f>
        <v>161</v>
      </c>
      <c r="AS13" s="2" t="n">
        <f aca="false">2005e!E25</f>
        <v>109</v>
      </c>
      <c r="AT13" s="2" t="n">
        <f aca="false">2005e!F25</f>
        <v>42</v>
      </c>
      <c r="AU13" s="2" t="n">
        <f aca="false">2005e!G25</f>
        <v>2</v>
      </c>
      <c r="AV13" s="2" t="n">
        <f aca="false">2005e!H25</f>
        <v>2</v>
      </c>
      <c r="AW13" s="2" t="n">
        <f aca="false">2005e!I25</f>
        <v>2</v>
      </c>
      <c r="AX13" s="2" t="n">
        <f aca="false">2005e!J25</f>
        <v>2</v>
      </c>
      <c r="AY13" s="2" t="n">
        <f aca="false">2005e!K25</f>
        <v>4</v>
      </c>
      <c r="AZ13" s="2" t="n">
        <f aca="false">AVERAGE(2005e!L25,2005e!M25)</f>
        <v>49</v>
      </c>
      <c r="BA13" s="2" t="n">
        <f aca="false">2005e!N25</f>
        <v>117</v>
      </c>
      <c r="BB13" s="2" t="n">
        <f aca="false">2005e!O25</f>
        <v>151</v>
      </c>
      <c r="BC13" s="2" t="n">
        <f aca="false">2005e!P25</f>
        <v>168</v>
      </c>
      <c r="BD13" s="2" t="n">
        <f aca="false">AVERAGE(2006e!C25,2006e!D25)</f>
        <v>161</v>
      </c>
      <c r="BE13" s="2" t="n">
        <f aca="false">2006e!E25</f>
        <v>109</v>
      </c>
      <c r="BF13" s="2" t="n">
        <f aca="false">2006e!F25</f>
        <v>42</v>
      </c>
      <c r="BG13" s="2" t="n">
        <f aca="false">2006e!G25</f>
        <v>2</v>
      </c>
      <c r="BH13" s="2" t="n">
        <f aca="false">2006e!H25</f>
        <v>2</v>
      </c>
      <c r="BI13" s="2" t="n">
        <f aca="false">2006e!I25</f>
        <v>2</v>
      </c>
      <c r="BJ13" s="2" t="n">
        <f aca="false">2006e!J25</f>
        <v>2</v>
      </c>
      <c r="BK13" s="2" t="n">
        <f aca="false">2006e!K25</f>
        <v>4</v>
      </c>
      <c r="BL13" s="2" t="n">
        <f aca="false">AVERAGE(2006e!L25,2006e!M25)</f>
        <v>49</v>
      </c>
      <c r="BM13" s="2" t="n">
        <f aca="false">2006e!N25</f>
        <v>117</v>
      </c>
      <c r="BN13" s="2" t="n">
        <f aca="false">2006e!O25</f>
        <v>151</v>
      </c>
      <c r="BO13" s="2" t="n">
        <f aca="false">2006e!P25</f>
        <v>168</v>
      </c>
      <c r="BP13" s="2" t="n">
        <f aca="false">AVERAGE(2007e!C25,2007e!D25)</f>
        <v>161</v>
      </c>
      <c r="BQ13" s="2" t="n">
        <f aca="false">2007e!E25</f>
        <v>109</v>
      </c>
      <c r="BR13" s="2"/>
      <c r="BS13" s="2"/>
      <c r="BT13" s="2"/>
      <c r="BU13" s="2"/>
      <c r="BV13" s="2"/>
      <c r="BW13" s="2"/>
      <c r="BX13" s="2"/>
      <c r="BY13" s="2"/>
    </row>
    <row r="14" customFormat="false" ht="12.75" hidden="false" customHeight="false" outlineLevel="0" collapsed="false">
      <c r="A14" s="0" t="n">
        <v>16</v>
      </c>
      <c r="B14" s="0" t="s">
        <v>40</v>
      </c>
      <c r="C14" s="2" t="n">
        <f aca="false">AVERAGE(J14:U14)</f>
        <v>1000</v>
      </c>
      <c r="D14" s="2" t="n">
        <f aca="false">AVERAGE(V14:AG14)</f>
        <v>1000</v>
      </c>
      <c r="E14" s="2" t="n">
        <f aca="false">AVERAGE(AH14:AS14)</f>
        <v>1000</v>
      </c>
      <c r="F14" s="2" t="n">
        <f aca="false">AVERAGE(AT14:BE14)</f>
        <v>1000</v>
      </c>
      <c r="G14" s="2" t="n">
        <f aca="false">AVERAGE(BF14:BQ14)</f>
        <v>1000</v>
      </c>
      <c r="H14" s="2" t="n">
        <f aca="false">AVERAGE(C14:G14)</f>
        <v>1000</v>
      </c>
      <c r="I14" s="2"/>
      <c r="J14" s="2" t="n">
        <f aca="false">2002e!F26</f>
        <v>1000</v>
      </c>
      <c r="K14" s="2" t="n">
        <f aca="false">2002e!G26</f>
        <v>1000</v>
      </c>
      <c r="L14" s="2" t="n">
        <f aca="false">2002e!H26</f>
        <v>1000</v>
      </c>
      <c r="M14" s="2" t="n">
        <f aca="false">2002e!I26</f>
        <v>1000</v>
      </c>
      <c r="N14" s="2" t="n">
        <f aca="false">2002e!J26</f>
        <v>1000</v>
      </c>
      <c r="O14" s="2" t="n">
        <f aca="false">2002e!K26</f>
        <v>1000</v>
      </c>
      <c r="P14" s="2" t="n">
        <f aca="false">AVERAGE(2002e!L26,2002e!M26)</f>
        <v>1000</v>
      </c>
      <c r="Q14" s="2" t="n">
        <f aca="false">2002e!N26</f>
        <v>1000</v>
      </c>
      <c r="R14" s="2" t="n">
        <f aca="false">2002e!O26</f>
        <v>1000</v>
      </c>
      <c r="S14" s="2" t="n">
        <f aca="false">2002e!P26</f>
        <v>1000</v>
      </c>
      <c r="T14" s="2" t="n">
        <f aca="false">AVERAGE(2003e!C26,2003e!D26)</f>
        <v>1000</v>
      </c>
      <c r="U14" s="2" t="n">
        <f aca="false">2003e!E26</f>
        <v>1000</v>
      </c>
      <c r="V14" s="2" t="n">
        <f aca="false">2003e!F26</f>
        <v>1000</v>
      </c>
      <c r="W14" s="2" t="n">
        <f aca="false">2003e!G26</f>
        <v>1000</v>
      </c>
      <c r="X14" s="2" t="n">
        <f aca="false">2003e!H26</f>
        <v>1000</v>
      </c>
      <c r="Y14" s="2" t="n">
        <f aca="false">2003e!I26</f>
        <v>1000</v>
      </c>
      <c r="Z14" s="2" t="n">
        <f aca="false">2003e!J26</f>
        <v>1000</v>
      </c>
      <c r="AA14" s="2" t="n">
        <f aca="false">2003e!K26</f>
        <v>1000</v>
      </c>
      <c r="AB14" s="2" t="n">
        <f aca="false">AVERAGE(2003e!L26,2003e!M26)</f>
        <v>1000</v>
      </c>
      <c r="AC14" s="2" t="n">
        <f aca="false">2003e!N26</f>
        <v>1000</v>
      </c>
      <c r="AD14" s="2" t="n">
        <f aca="false">2003e!O26</f>
        <v>1000</v>
      </c>
      <c r="AE14" s="2" t="n">
        <f aca="false">2003e!P26</f>
        <v>1000</v>
      </c>
      <c r="AF14" s="2" t="n">
        <f aca="false">AVERAGE(2004e!C26,2004e!D26)</f>
        <v>1000</v>
      </c>
      <c r="AG14" s="2" t="n">
        <f aca="false">2004e!E26</f>
        <v>1000</v>
      </c>
      <c r="AH14" s="2" t="n">
        <f aca="false">2004e!F26</f>
        <v>1000</v>
      </c>
      <c r="AI14" s="2" t="n">
        <f aca="false">2004e!G26</f>
        <v>1000</v>
      </c>
      <c r="AJ14" s="2" t="n">
        <f aca="false">2004e!H26</f>
        <v>1000</v>
      </c>
      <c r="AK14" s="2" t="n">
        <f aca="false">2004e!I26</f>
        <v>1000</v>
      </c>
      <c r="AL14" s="2" t="n">
        <f aca="false">2004e!J26</f>
        <v>1000</v>
      </c>
      <c r="AM14" s="2" t="n">
        <f aca="false">2004e!K26</f>
        <v>1000</v>
      </c>
      <c r="AN14" s="2" t="n">
        <f aca="false">AVERAGE(2004e!L26,2004e!M26)</f>
        <v>1000</v>
      </c>
      <c r="AO14" s="2" t="n">
        <f aca="false">2004e!N26</f>
        <v>1000</v>
      </c>
      <c r="AP14" s="2" t="n">
        <f aca="false">2004e!O26</f>
        <v>1000</v>
      </c>
      <c r="AQ14" s="2" t="n">
        <f aca="false">2004e!P26</f>
        <v>1000</v>
      </c>
      <c r="AR14" s="2" t="n">
        <f aca="false">AVERAGE(2005e!C26,2005e!D26)</f>
        <v>1000</v>
      </c>
      <c r="AS14" s="2" t="n">
        <f aca="false">2005e!E26</f>
        <v>1000</v>
      </c>
      <c r="AT14" s="2" t="n">
        <f aca="false">2005e!F26</f>
        <v>1000</v>
      </c>
      <c r="AU14" s="2" t="n">
        <f aca="false">2005e!G26</f>
        <v>1000</v>
      </c>
      <c r="AV14" s="2" t="n">
        <f aca="false">2005e!H26</f>
        <v>1000</v>
      </c>
      <c r="AW14" s="2" t="n">
        <f aca="false">2005e!I26</f>
        <v>1000</v>
      </c>
      <c r="AX14" s="2" t="n">
        <f aca="false">2005e!J26</f>
        <v>1000</v>
      </c>
      <c r="AY14" s="2" t="n">
        <f aca="false">2005e!K26</f>
        <v>1000</v>
      </c>
      <c r="AZ14" s="2" t="n">
        <f aca="false">AVERAGE(2005e!L26,2005e!M26)</f>
        <v>1000</v>
      </c>
      <c r="BA14" s="2" t="n">
        <f aca="false">2005e!N26</f>
        <v>1000</v>
      </c>
      <c r="BB14" s="2" t="n">
        <f aca="false">2005e!O26</f>
        <v>1000</v>
      </c>
      <c r="BC14" s="2" t="n">
        <f aca="false">2005e!P26</f>
        <v>1000</v>
      </c>
      <c r="BD14" s="2" t="n">
        <f aca="false">AVERAGE(2006e!C26,2006e!D26)</f>
        <v>1000</v>
      </c>
      <c r="BE14" s="2" t="n">
        <f aca="false">2006e!E26</f>
        <v>1000</v>
      </c>
      <c r="BF14" s="2" t="n">
        <f aca="false">2006e!F26</f>
        <v>1000</v>
      </c>
      <c r="BG14" s="2" t="n">
        <f aca="false">2006e!G26</f>
        <v>1000</v>
      </c>
      <c r="BH14" s="2" t="n">
        <f aca="false">2006e!H26</f>
        <v>1000</v>
      </c>
      <c r="BI14" s="2" t="n">
        <f aca="false">2006e!I26</f>
        <v>1000</v>
      </c>
      <c r="BJ14" s="2" t="n">
        <f aca="false">2006e!J26</f>
        <v>1000</v>
      </c>
      <c r="BK14" s="2" t="n">
        <f aca="false">2006e!K26</f>
        <v>1000</v>
      </c>
      <c r="BL14" s="2" t="n">
        <f aca="false">AVERAGE(2006e!L26,2006e!M26)</f>
        <v>1000</v>
      </c>
      <c r="BM14" s="2" t="n">
        <f aca="false">2006e!N26</f>
        <v>1000</v>
      </c>
      <c r="BN14" s="2" t="n">
        <f aca="false">2006e!O26</f>
        <v>1000</v>
      </c>
      <c r="BO14" s="2" t="n">
        <f aca="false">2006e!P26</f>
        <v>1000</v>
      </c>
      <c r="BP14" s="2" t="n">
        <f aca="false">AVERAGE(2007e!C26,2007e!D26)</f>
        <v>1000</v>
      </c>
      <c r="BQ14" s="2" t="n">
        <f aca="false">2007e!E26</f>
        <v>1000</v>
      </c>
      <c r="BR14" s="2"/>
      <c r="BS14" s="2"/>
      <c r="BT14" s="2"/>
      <c r="BU14" s="2"/>
      <c r="BV14" s="2"/>
      <c r="BW14" s="2"/>
      <c r="BX14" s="2"/>
      <c r="BY14" s="2"/>
    </row>
    <row r="15" customFormat="false" ht="12.75" hidden="false" customHeight="false" outlineLevel="0" collapsed="false">
      <c r="A15" s="0" t="n">
        <v>17</v>
      </c>
      <c r="B15" s="0" t="s">
        <v>41</v>
      </c>
      <c r="C15" s="2" t="n">
        <f aca="false">AVERAGE(J15:U15)</f>
        <v>990</v>
      </c>
      <c r="D15" s="2" t="n">
        <f aca="false">AVERAGE(V15:AG15)</f>
        <v>990</v>
      </c>
      <c r="E15" s="2" t="n">
        <f aca="false">AVERAGE(AH15:AS15)</f>
        <v>990</v>
      </c>
      <c r="F15" s="2" t="n">
        <f aca="false">AVERAGE(AT15:BE15)</f>
        <v>990</v>
      </c>
      <c r="G15" s="2" t="n">
        <f aca="false">AVERAGE(BF15:BQ15)</f>
        <v>990</v>
      </c>
      <c r="H15" s="2" t="n">
        <f aca="false">AVERAGE(C15:G15)</f>
        <v>990</v>
      </c>
      <c r="I15" s="2"/>
      <c r="J15" s="2" t="n">
        <f aca="false">2002e!F27</f>
        <v>990</v>
      </c>
      <c r="K15" s="2" t="n">
        <f aca="false">2002e!G27</f>
        <v>990</v>
      </c>
      <c r="L15" s="2" t="n">
        <f aca="false">2002e!H27</f>
        <v>990</v>
      </c>
      <c r="M15" s="2" t="n">
        <f aca="false">2002e!I27</f>
        <v>990</v>
      </c>
      <c r="N15" s="2" t="n">
        <f aca="false">2002e!J27</f>
        <v>990</v>
      </c>
      <c r="O15" s="2" t="n">
        <f aca="false">2002e!K27</f>
        <v>990</v>
      </c>
      <c r="P15" s="2" t="n">
        <f aca="false">AVERAGE(2002e!L27,2002e!M27)</f>
        <v>990</v>
      </c>
      <c r="Q15" s="2" t="n">
        <f aca="false">2002e!N27</f>
        <v>990</v>
      </c>
      <c r="R15" s="2" t="n">
        <f aca="false">2002e!O27</f>
        <v>990</v>
      </c>
      <c r="S15" s="2" t="n">
        <f aca="false">2002e!P27</f>
        <v>990</v>
      </c>
      <c r="T15" s="2" t="n">
        <f aca="false">AVERAGE(2003e!C27,2003e!D27)</f>
        <v>990</v>
      </c>
      <c r="U15" s="2" t="n">
        <f aca="false">2003e!E27</f>
        <v>990</v>
      </c>
      <c r="V15" s="2" t="n">
        <f aca="false">2003e!F27</f>
        <v>990</v>
      </c>
      <c r="W15" s="2" t="n">
        <f aca="false">2003e!G27</f>
        <v>990</v>
      </c>
      <c r="X15" s="2" t="n">
        <f aca="false">2003e!H27</f>
        <v>990</v>
      </c>
      <c r="Y15" s="2" t="n">
        <f aca="false">2003e!I27</f>
        <v>990</v>
      </c>
      <c r="Z15" s="2" t="n">
        <f aca="false">2003e!J27</f>
        <v>990</v>
      </c>
      <c r="AA15" s="2" t="n">
        <f aca="false">2003e!K27</f>
        <v>990</v>
      </c>
      <c r="AB15" s="2" t="n">
        <f aca="false">AVERAGE(2003e!L27,2003e!M27)</f>
        <v>990</v>
      </c>
      <c r="AC15" s="2" t="n">
        <f aca="false">2003e!N27</f>
        <v>990</v>
      </c>
      <c r="AD15" s="2" t="n">
        <f aca="false">2003e!O27</f>
        <v>990</v>
      </c>
      <c r="AE15" s="2" t="n">
        <f aca="false">2003e!P27</f>
        <v>990</v>
      </c>
      <c r="AF15" s="2" t="n">
        <f aca="false">AVERAGE(2004e!C27,2004e!D27)</f>
        <v>990</v>
      </c>
      <c r="AG15" s="2" t="n">
        <f aca="false">2004e!E27</f>
        <v>990</v>
      </c>
      <c r="AH15" s="2" t="n">
        <f aca="false">2004e!F27</f>
        <v>990</v>
      </c>
      <c r="AI15" s="2" t="n">
        <f aca="false">2004e!G27</f>
        <v>990</v>
      </c>
      <c r="AJ15" s="2" t="n">
        <f aca="false">2004e!H27</f>
        <v>990</v>
      </c>
      <c r="AK15" s="2" t="n">
        <f aca="false">2004e!I27</f>
        <v>990</v>
      </c>
      <c r="AL15" s="2" t="n">
        <f aca="false">2004e!J27</f>
        <v>990</v>
      </c>
      <c r="AM15" s="2" t="n">
        <f aca="false">2004e!K27</f>
        <v>990</v>
      </c>
      <c r="AN15" s="2" t="n">
        <f aca="false">AVERAGE(2004e!L27,2004e!M27)</f>
        <v>990</v>
      </c>
      <c r="AO15" s="2" t="n">
        <f aca="false">2004e!N27</f>
        <v>990</v>
      </c>
      <c r="AP15" s="2" t="n">
        <f aca="false">2004e!O27</f>
        <v>990</v>
      </c>
      <c r="AQ15" s="2" t="n">
        <f aca="false">2004e!P27</f>
        <v>990</v>
      </c>
      <c r="AR15" s="2" t="n">
        <f aca="false">AVERAGE(2005e!C27,2005e!D27)</f>
        <v>990</v>
      </c>
      <c r="AS15" s="2" t="n">
        <f aca="false">2005e!E27</f>
        <v>990</v>
      </c>
      <c r="AT15" s="2" t="n">
        <f aca="false">2005e!F27</f>
        <v>990</v>
      </c>
      <c r="AU15" s="2" t="n">
        <f aca="false">2005e!G27</f>
        <v>990</v>
      </c>
      <c r="AV15" s="2" t="n">
        <f aca="false">2005e!H27</f>
        <v>990</v>
      </c>
      <c r="AW15" s="2" t="n">
        <f aca="false">2005e!I27</f>
        <v>990</v>
      </c>
      <c r="AX15" s="2" t="n">
        <f aca="false">2005e!J27</f>
        <v>990</v>
      </c>
      <c r="AY15" s="2" t="n">
        <f aca="false">2005e!K27</f>
        <v>990</v>
      </c>
      <c r="AZ15" s="2" t="n">
        <f aca="false">AVERAGE(2005e!L27,2005e!M27)</f>
        <v>990</v>
      </c>
      <c r="BA15" s="2" t="n">
        <f aca="false">2005e!N27</f>
        <v>990</v>
      </c>
      <c r="BB15" s="2" t="n">
        <f aca="false">2005e!O27</f>
        <v>990</v>
      </c>
      <c r="BC15" s="2" t="n">
        <f aca="false">2005e!P27</f>
        <v>990</v>
      </c>
      <c r="BD15" s="2" t="n">
        <f aca="false">AVERAGE(2006e!C27,2006e!D27)</f>
        <v>990</v>
      </c>
      <c r="BE15" s="2" t="n">
        <f aca="false">2006e!E27</f>
        <v>990</v>
      </c>
      <c r="BF15" s="2" t="n">
        <f aca="false">2006e!F27</f>
        <v>990</v>
      </c>
      <c r="BG15" s="2" t="n">
        <f aca="false">2006e!G27</f>
        <v>990</v>
      </c>
      <c r="BH15" s="2" t="n">
        <f aca="false">2006e!H27</f>
        <v>990</v>
      </c>
      <c r="BI15" s="2" t="n">
        <f aca="false">2006e!I27</f>
        <v>990</v>
      </c>
      <c r="BJ15" s="2" t="n">
        <f aca="false">2006e!J27</f>
        <v>990</v>
      </c>
      <c r="BK15" s="2" t="n">
        <f aca="false">2006e!K27</f>
        <v>990</v>
      </c>
      <c r="BL15" s="2" t="n">
        <f aca="false">AVERAGE(2006e!L27,2006e!M27)</f>
        <v>990</v>
      </c>
      <c r="BM15" s="2" t="n">
        <f aca="false">2006e!N27</f>
        <v>990</v>
      </c>
      <c r="BN15" s="2" t="n">
        <f aca="false">2006e!O27</f>
        <v>990</v>
      </c>
      <c r="BO15" s="2" t="n">
        <f aca="false">2006e!P27</f>
        <v>990</v>
      </c>
      <c r="BP15" s="2" t="n">
        <f aca="false">AVERAGE(2007e!C27,2007e!D27)</f>
        <v>990</v>
      </c>
      <c r="BQ15" s="2" t="n">
        <f aca="false">2007e!E27</f>
        <v>990</v>
      </c>
      <c r="BR15" s="2"/>
      <c r="BS15" s="2"/>
      <c r="BT15" s="2"/>
      <c r="BU15" s="2"/>
      <c r="BV15" s="2"/>
      <c r="BW15" s="2"/>
      <c r="BX15" s="2"/>
      <c r="BY15" s="2"/>
    </row>
    <row r="16" customFormat="false" ht="12.75" hidden="false" customHeight="false" outlineLevel="0" collapsed="false">
      <c r="A16" s="0" t="n">
        <v>18</v>
      </c>
      <c r="B16" s="0" t="s">
        <v>42</v>
      </c>
      <c r="C16" s="2" t="n">
        <f aca="false">AVERAGE(J16:U16)</f>
        <v>0</v>
      </c>
      <c r="D16" s="2" t="n">
        <f aca="false">AVERAGE(V16:AG16)</f>
        <v>0</v>
      </c>
      <c r="E16" s="2" t="n">
        <f aca="false">AVERAGE(AH16:AS16)</f>
        <v>0</v>
      </c>
      <c r="F16" s="2" t="n">
        <f aca="false">AVERAGE(AT16:BE16)</f>
        <v>0</v>
      </c>
      <c r="G16" s="2" t="n">
        <f aca="false">AVERAGE(BF16:BQ16)</f>
        <v>0</v>
      </c>
      <c r="H16" s="2" t="n">
        <f aca="false">AVERAGE(C16:G16)</f>
        <v>0</v>
      </c>
      <c r="I16" s="2"/>
      <c r="J16" s="2" t="n">
        <f aca="false">2002e!F28</f>
        <v>0</v>
      </c>
      <c r="K16" s="2" t="n">
        <f aca="false">2002e!G28</f>
        <v>0</v>
      </c>
      <c r="L16" s="2" t="n">
        <f aca="false">2002e!H28</f>
        <v>0</v>
      </c>
      <c r="M16" s="2" t="n">
        <f aca="false">2002e!I28</f>
        <v>0</v>
      </c>
      <c r="N16" s="2" t="n">
        <f aca="false">2002e!J28</f>
        <v>0</v>
      </c>
      <c r="O16" s="2" t="n">
        <f aca="false">2002e!K28</f>
        <v>0</v>
      </c>
      <c r="P16" s="2" t="n">
        <f aca="false">AVERAGE(2002e!L28,2002e!M28)</f>
        <v>0</v>
      </c>
      <c r="Q16" s="2" t="n">
        <f aca="false">2002e!N28</f>
        <v>0</v>
      </c>
      <c r="R16" s="2" t="n">
        <f aca="false">2002e!O28</f>
        <v>0</v>
      </c>
      <c r="S16" s="2" t="n">
        <f aca="false">2002e!P28</f>
        <v>0</v>
      </c>
      <c r="T16" s="2" t="n">
        <f aca="false">AVERAGE(2003e!C28,2003e!D28)</f>
        <v>0</v>
      </c>
      <c r="U16" s="2" t="n">
        <f aca="false">2003e!E28</f>
        <v>0</v>
      </c>
      <c r="V16" s="2" t="n">
        <f aca="false">2003e!F28</f>
        <v>0</v>
      </c>
      <c r="W16" s="2" t="n">
        <f aca="false">2003e!G28</f>
        <v>0</v>
      </c>
      <c r="X16" s="2" t="n">
        <f aca="false">2003e!H28</f>
        <v>0</v>
      </c>
      <c r="Y16" s="2" t="n">
        <f aca="false">2003e!I28</f>
        <v>0</v>
      </c>
      <c r="Z16" s="2" t="n">
        <f aca="false">2003e!J28</f>
        <v>0</v>
      </c>
      <c r="AA16" s="2" t="n">
        <f aca="false">2003e!K28</f>
        <v>0</v>
      </c>
      <c r="AB16" s="2" t="n">
        <f aca="false">AVERAGE(2003e!L28,2003e!M28)</f>
        <v>0</v>
      </c>
      <c r="AC16" s="2" t="n">
        <f aca="false">2003e!N28</f>
        <v>0</v>
      </c>
      <c r="AD16" s="2" t="n">
        <f aca="false">2003e!O28</f>
        <v>0</v>
      </c>
      <c r="AE16" s="2" t="n">
        <f aca="false">2003e!P28</f>
        <v>0</v>
      </c>
      <c r="AF16" s="2" t="n">
        <f aca="false">AVERAGE(2004e!C28,2004e!D28)</f>
        <v>0</v>
      </c>
      <c r="AG16" s="2" t="n">
        <f aca="false">2004e!E28</f>
        <v>0</v>
      </c>
      <c r="AH16" s="2" t="n">
        <f aca="false">2004e!F28</f>
        <v>0</v>
      </c>
      <c r="AI16" s="2" t="n">
        <f aca="false">2004e!G28</f>
        <v>0</v>
      </c>
      <c r="AJ16" s="2" t="n">
        <f aca="false">2004e!H28</f>
        <v>0</v>
      </c>
      <c r="AK16" s="2" t="n">
        <f aca="false">2004e!I28</f>
        <v>0</v>
      </c>
      <c r="AL16" s="2" t="n">
        <f aca="false">2004e!J28</f>
        <v>0</v>
      </c>
      <c r="AM16" s="2" t="n">
        <f aca="false">2004e!K28</f>
        <v>0</v>
      </c>
      <c r="AN16" s="2" t="n">
        <f aca="false">AVERAGE(2004e!L28,2004e!M28)</f>
        <v>0</v>
      </c>
      <c r="AO16" s="2" t="n">
        <f aca="false">2004e!N28</f>
        <v>0</v>
      </c>
      <c r="AP16" s="2" t="n">
        <f aca="false">2004e!O28</f>
        <v>0</v>
      </c>
      <c r="AQ16" s="2" t="n">
        <f aca="false">2004e!P28</f>
        <v>0</v>
      </c>
      <c r="AR16" s="2" t="n">
        <f aca="false">AVERAGE(2005e!C28,2005e!D28)</f>
        <v>0</v>
      </c>
      <c r="AS16" s="2" t="n">
        <f aca="false">2005e!E28</f>
        <v>0</v>
      </c>
      <c r="AT16" s="2" t="n">
        <f aca="false">2005e!F28</f>
        <v>0</v>
      </c>
      <c r="AU16" s="2" t="n">
        <f aca="false">2005e!G28</f>
        <v>0</v>
      </c>
      <c r="AV16" s="2" t="n">
        <f aca="false">2005e!H28</f>
        <v>0</v>
      </c>
      <c r="AW16" s="2" t="n">
        <f aca="false">2005e!I28</f>
        <v>0</v>
      </c>
      <c r="AX16" s="2" t="n">
        <f aca="false">2005e!J28</f>
        <v>0</v>
      </c>
      <c r="AY16" s="2" t="n">
        <f aca="false">2005e!K28</f>
        <v>0</v>
      </c>
      <c r="AZ16" s="2" t="n">
        <f aca="false">AVERAGE(2005e!L28,2005e!M28)</f>
        <v>0</v>
      </c>
      <c r="BA16" s="2" t="n">
        <f aca="false">2005e!N28</f>
        <v>0</v>
      </c>
      <c r="BB16" s="2" t="n">
        <f aca="false">2005e!O28</f>
        <v>0</v>
      </c>
      <c r="BC16" s="2" t="n">
        <f aca="false">2005e!P28</f>
        <v>0</v>
      </c>
      <c r="BD16" s="2" t="n">
        <f aca="false">AVERAGE(2006e!C28,2006e!D28)</f>
        <v>0</v>
      </c>
      <c r="BE16" s="2" t="n">
        <f aca="false">2006e!E28</f>
        <v>0</v>
      </c>
      <c r="BF16" s="2" t="n">
        <f aca="false">2006e!F28</f>
        <v>0</v>
      </c>
      <c r="BG16" s="2" t="n">
        <f aca="false">2006e!G28</f>
        <v>0</v>
      </c>
      <c r="BH16" s="2" t="n">
        <f aca="false">2006e!H28</f>
        <v>0</v>
      </c>
      <c r="BI16" s="2" t="n">
        <f aca="false">2006e!I28</f>
        <v>0</v>
      </c>
      <c r="BJ16" s="2" t="n">
        <f aca="false">2006e!J28</f>
        <v>0</v>
      </c>
      <c r="BK16" s="2" t="n">
        <f aca="false">2006e!K28</f>
        <v>0</v>
      </c>
      <c r="BL16" s="2" t="n">
        <f aca="false">AVERAGE(2006e!L28,2006e!M28)</f>
        <v>0</v>
      </c>
      <c r="BM16" s="2" t="n">
        <f aca="false">2006e!N28</f>
        <v>0</v>
      </c>
      <c r="BN16" s="2" t="n">
        <f aca="false">2006e!O28</f>
        <v>0</v>
      </c>
      <c r="BO16" s="2" t="n">
        <f aca="false">2006e!P28</f>
        <v>0</v>
      </c>
      <c r="BP16" s="2" t="n">
        <f aca="false">AVERAGE(2007e!C28,2007e!D28)</f>
        <v>0</v>
      </c>
      <c r="BQ16" s="2" t="n">
        <f aca="false">2007e!E28</f>
        <v>0</v>
      </c>
      <c r="BR16" s="2"/>
      <c r="BS16" s="2"/>
      <c r="BT16" s="2"/>
      <c r="BU16" s="2"/>
      <c r="BV16" s="2"/>
      <c r="BW16" s="2"/>
      <c r="BX16" s="2"/>
      <c r="BY16" s="2"/>
    </row>
    <row r="17" customFormat="false" ht="12.75" hidden="false" customHeight="false" outlineLevel="0" collapsed="false">
      <c r="A17" s="13" t="n">
        <v>19</v>
      </c>
      <c r="B17" s="13" t="s">
        <v>43</v>
      </c>
      <c r="C17" s="3" t="n">
        <f aca="false">AVERAGE(J17:U17)</f>
        <v>9402.625</v>
      </c>
      <c r="D17" s="3" t="n">
        <f aca="false">AVERAGE(V17:AG17)</f>
        <v>9375.45833333333</v>
      </c>
      <c r="E17" s="3" t="n">
        <f aca="false">AVERAGE(AH17:AS17)</f>
        <v>9303.25</v>
      </c>
      <c r="F17" s="3" t="n">
        <f aca="false">AVERAGE(AT17:BE17)</f>
        <v>9306.16666666667</v>
      </c>
      <c r="G17" s="3" t="n">
        <f aca="false">AVERAGE(BF17:BQ17)</f>
        <v>9361.75</v>
      </c>
      <c r="H17" s="3" t="n">
        <f aca="false">AVERAGE(C17:G17)</f>
        <v>9349.85</v>
      </c>
      <c r="I17" s="2"/>
      <c r="J17" s="3" t="n">
        <f aca="false">SUM(J7:J16)</f>
        <v>8519</v>
      </c>
      <c r="K17" s="3" t="n">
        <f aca="false">SUM(K7:K16)</f>
        <v>9250</v>
      </c>
      <c r="L17" s="3" t="n">
        <f aca="false">SUM(L7:L16)</f>
        <v>10396</v>
      </c>
      <c r="M17" s="3" t="n">
        <f aca="false">SUM(M7:M16)</f>
        <v>11454</v>
      </c>
      <c r="N17" s="3" t="n">
        <f aca="false">SUM(N7:N16)</f>
        <v>11539</v>
      </c>
      <c r="O17" s="3" t="n">
        <f aca="false">SUM(O7:O16)</f>
        <v>10209</v>
      </c>
      <c r="P17" s="3" t="n">
        <f aca="false">SUM(P7:P16)</f>
        <v>9763.5</v>
      </c>
      <c r="Q17" s="3" t="n">
        <f aca="false">SUM(Q7:Q16)</f>
        <v>8230</v>
      </c>
      <c r="R17" s="3" t="n">
        <f aca="false">SUM(R7:R16)</f>
        <v>7945</v>
      </c>
      <c r="S17" s="3" t="n">
        <f aca="false">SUM(S7:S16)</f>
        <v>7884</v>
      </c>
      <c r="T17" s="3" t="n">
        <f aca="false">SUM(T7:T16)</f>
        <v>8412</v>
      </c>
      <c r="U17" s="3" t="n">
        <f aca="false">SUM(U7:U16)</f>
        <v>9230</v>
      </c>
      <c r="V17" s="3" t="n">
        <f aca="false">SUM(V7:V16)</f>
        <v>8746</v>
      </c>
      <c r="W17" s="3" t="n">
        <f aca="false">SUM(W7:W16)</f>
        <v>9484</v>
      </c>
      <c r="X17" s="3" t="n">
        <f aca="false">SUM(X7:X16)</f>
        <v>10640</v>
      </c>
      <c r="Y17" s="3" t="n">
        <f aca="false">SUM(Y7:Y16)</f>
        <v>11207</v>
      </c>
      <c r="Z17" s="3" t="n">
        <f aca="false">SUM(Z7:Z16)</f>
        <v>11297</v>
      </c>
      <c r="AA17" s="3" t="n">
        <f aca="false">SUM(AA7:AA16)</f>
        <v>9958</v>
      </c>
      <c r="AB17" s="3" t="n">
        <f aca="false">SUM(AB7:AB16)</f>
        <v>9695.5</v>
      </c>
      <c r="AC17" s="3" t="n">
        <f aca="false">SUM(AC7:AC16)</f>
        <v>8146</v>
      </c>
      <c r="AD17" s="3" t="n">
        <f aca="false">SUM(AD7:AD16)</f>
        <v>7908</v>
      </c>
      <c r="AE17" s="3" t="n">
        <f aca="false">SUM(AE7:AE16)</f>
        <v>7900</v>
      </c>
      <c r="AF17" s="3" t="n">
        <f aca="false">SUM(AF7:AF16)</f>
        <v>8352</v>
      </c>
      <c r="AG17" s="3" t="n">
        <f aca="false">SUM(AG7:AG16)</f>
        <v>9172</v>
      </c>
      <c r="AH17" s="3" t="n">
        <f aca="false">SUM(AH7:AH16)</f>
        <v>8694</v>
      </c>
      <c r="AI17" s="3" t="n">
        <f aca="false">SUM(AI7:AI16)</f>
        <v>9444</v>
      </c>
      <c r="AJ17" s="3" t="n">
        <f aca="false">SUM(AJ7:AJ16)</f>
        <v>10601</v>
      </c>
      <c r="AK17" s="3" t="n">
        <f aca="false">SUM(AK7:AK16)</f>
        <v>11292</v>
      </c>
      <c r="AL17" s="3" t="n">
        <f aca="false">SUM(AL7:AL16)</f>
        <v>11267</v>
      </c>
      <c r="AM17" s="3" t="n">
        <f aca="false">SUM(AM7:AM16)</f>
        <v>10047</v>
      </c>
      <c r="AN17" s="3" t="n">
        <f aca="false">SUM(AN7:AN16)</f>
        <v>9744</v>
      </c>
      <c r="AO17" s="3" t="n">
        <f aca="false">SUM(AO7:AO16)</f>
        <v>7923</v>
      </c>
      <c r="AP17" s="3" t="n">
        <f aca="false">SUM(AP7:AP16)</f>
        <v>7774</v>
      </c>
      <c r="AQ17" s="3" t="n">
        <f aca="false">SUM(AQ7:AQ16)</f>
        <v>7718</v>
      </c>
      <c r="AR17" s="3" t="n">
        <f aca="false">SUM(AR7:AR16)</f>
        <v>8156</v>
      </c>
      <c r="AS17" s="3" t="n">
        <f aca="false">SUM(AS7:AS16)</f>
        <v>8979</v>
      </c>
      <c r="AT17" s="3" t="n">
        <f aca="false">SUM(AT7:AT16)</f>
        <v>8495</v>
      </c>
      <c r="AU17" s="3" t="n">
        <f aca="false">SUM(AU7:AU16)</f>
        <v>9328</v>
      </c>
      <c r="AV17" s="3" t="n">
        <f aca="false">SUM(AV7:AV16)</f>
        <v>10497</v>
      </c>
      <c r="AW17" s="3" t="n">
        <f aca="false">SUM(AW7:AW16)</f>
        <v>11346</v>
      </c>
      <c r="AX17" s="3" t="n">
        <f aca="false">SUM(AX7:AX16)</f>
        <v>11447</v>
      </c>
      <c r="AY17" s="3" t="n">
        <f aca="false">SUM(AY7:AY16)</f>
        <v>10100</v>
      </c>
      <c r="AZ17" s="3" t="n">
        <f aca="false">SUM(AZ7:AZ16)</f>
        <v>9800</v>
      </c>
      <c r="BA17" s="3" t="n">
        <f aca="false">SUM(BA7:BA16)</f>
        <v>7963</v>
      </c>
      <c r="BB17" s="3" t="n">
        <f aca="false">SUM(BB7:BB16)</f>
        <v>7739</v>
      </c>
      <c r="BC17" s="3" t="n">
        <f aca="false">SUM(BC7:BC16)</f>
        <v>7696</v>
      </c>
      <c r="BD17" s="3" t="n">
        <f aca="false">SUM(BD7:BD16)</f>
        <v>8229</v>
      </c>
      <c r="BE17" s="3" t="n">
        <f aca="false">SUM(BE7:BE16)</f>
        <v>9034</v>
      </c>
      <c r="BF17" s="3" t="n">
        <f aca="false">SUM(BF7:BF16)</f>
        <v>8548</v>
      </c>
      <c r="BG17" s="3" t="n">
        <f aca="false">SUM(BG7:BG16)</f>
        <v>9496</v>
      </c>
      <c r="BH17" s="3" t="n">
        <f aca="false">SUM(BH7:BH16)</f>
        <v>10689</v>
      </c>
      <c r="BI17" s="3" t="n">
        <f aca="false">SUM(BI7:BI16)</f>
        <v>11400</v>
      </c>
      <c r="BJ17" s="3" t="n">
        <f aca="false">SUM(BJ7:BJ16)</f>
        <v>11500</v>
      </c>
      <c r="BK17" s="3" t="n">
        <f aca="false">SUM(BK7:BK16)</f>
        <v>10096</v>
      </c>
      <c r="BL17" s="3" t="n">
        <f aca="false">SUM(BL7:BL16)</f>
        <v>9647</v>
      </c>
      <c r="BM17" s="3" t="n">
        <f aca="false">SUM(BM7:BM16)</f>
        <v>8105</v>
      </c>
      <c r="BN17" s="3" t="n">
        <f aca="false">SUM(BN7:BN16)</f>
        <v>7779</v>
      </c>
      <c r="BO17" s="3" t="n">
        <f aca="false">SUM(BO7:BO16)</f>
        <v>7716</v>
      </c>
      <c r="BP17" s="3" t="n">
        <f aca="false">SUM(BP7:BP16)</f>
        <v>8273</v>
      </c>
      <c r="BQ17" s="3" t="n">
        <f aca="false">SUM(BQ7:BQ16)</f>
        <v>9092</v>
      </c>
      <c r="BR17" s="2"/>
      <c r="BS17" s="2"/>
      <c r="BT17" s="2"/>
      <c r="BU17" s="2"/>
      <c r="BV17" s="2"/>
      <c r="BW17" s="2"/>
      <c r="BX17" s="2"/>
      <c r="BY17" s="2"/>
    </row>
    <row r="18" customFormat="false" ht="12.75" hidden="false" customHeight="false" outlineLevel="0" collapsed="false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customFormat="false" ht="12.75" hidden="false" customHeight="false" outlineLevel="0" collapsed="false">
      <c r="B19" s="12" t="s">
        <v>44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customFormat="false" ht="12.75" hidden="false" customHeight="false" outlineLevel="0" collapsed="false">
      <c r="A20" s="0" t="n">
        <v>20</v>
      </c>
      <c r="B20" s="0" t="s">
        <v>45</v>
      </c>
      <c r="C20" s="2" t="n">
        <f aca="false">AVERAGE(J20:U20)</f>
        <v>6231.125</v>
      </c>
      <c r="D20" s="2" t="n">
        <f aca="false">AVERAGE(V20:AG20)</f>
        <v>6238.875</v>
      </c>
      <c r="E20" s="2" t="n">
        <f aca="false">AVERAGE(AH20:AS20)</f>
        <v>6246.20833333333</v>
      </c>
      <c r="F20" s="2" t="n">
        <f aca="false">AVERAGE(AT20:BE20)</f>
        <v>6253.79166666667</v>
      </c>
      <c r="G20" s="2" t="n">
        <f aca="false">AVERAGE(BF20:BQ20)</f>
        <v>6261.29166666667</v>
      </c>
      <c r="H20" s="2" t="n">
        <f aca="false">AVERAGE(C20:G20)</f>
        <v>6246.25833333333</v>
      </c>
      <c r="I20" s="2"/>
      <c r="J20" s="2" t="n">
        <f aca="false">2002e!F32</f>
        <v>6108</v>
      </c>
      <c r="K20" s="2" t="n">
        <f aca="false">2002e!G32</f>
        <v>5945</v>
      </c>
      <c r="L20" s="2" t="n">
        <f aca="false">2002e!H32</f>
        <v>7147</v>
      </c>
      <c r="M20" s="2" t="n">
        <f aca="false">2002e!I32</f>
        <v>5857</v>
      </c>
      <c r="N20" s="2" t="n">
        <f aca="false">2002e!J32</f>
        <v>6299</v>
      </c>
      <c r="O20" s="2" t="n">
        <f aca="false">2002e!K32</f>
        <v>5118</v>
      </c>
      <c r="P20" s="2" t="n">
        <f aca="false">AVERAGE(2002e!L32,2002e!M32)</f>
        <v>5097</v>
      </c>
      <c r="Q20" s="2" t="n">
        <f aca="false">2002e!N32</f>
        <v>7687</v>
      </c>
      <c r="R20" s="2" t="n">
        <f aca="false">2002e!O32</f>
        <v>6286</v>
      </c>
      <c r="S20" s="2" t="n">
        <f aca="false">2002e!P32</f>
        <v>7043</v>
      </c>
      <c r="T20" s="2" t="n">
        <f aca="false">AVERAGE(2003e!C32,2003e!D32)</f>
        <v>6410.5</v>
      </c>
      <c r="U20" s="2" t="n">
        <f aca="false">2003e!E32</f>
        <v>5776</v>
      </c>
      <c r="V20" s="2" t="n">
        <f aca="false">2003e!F32</f>
        <v>6115</v>
      </c>
      <c r="W20" s="2" t="n">
        <f aca="false">2003e!G32</f>
        <v>5953</v>
      </c>
      <c r="X20" s="2" t="n">
        <f aca="false">2003e!H32</f>
        <v>7156</v>
      </c>
      <c r="Y20" s="2" t="n">
        <f aca="false">2003e!I32</f>
        <v>5867</v>
      </c>
      <c r="Z20" s="2" t="n">
        <f aca="false">2003e!J32</f>
        <v>6305</v>
      </c>
      <c r="AA20" s="2" t="n">
        <f aca="false">2003e!K32</f>
        <v>5124</v>
      </c>
      <c r="AB20" s="2" t="n">
        <f aca="false">AVERAGE(2003e!L32,2003e!M32)</f>
        <v>5105.5</v>
      </c>
      <c r="AC20" s="2" t="n">
        <f aca="false">2003e!N32</f>
        <v>7697</v>
      </c>
      <c r="AD20" s="2" t="n">
        <f aca="false">2003e!O32</f>
        <v>6293</v>
      </c>
      <c r="AE20" s="2" t="n">
        <f aca="false">2003e!P32</f>
        <v>7049</v>
      </c>
      <c r="AF20" s="2" t="n">
        <f aca="false">AVERAGE(2004e!C32,2004e!D32)</f>
        <v>6419</v>
      </c>
      <c r="AG20" s="2" t="n">
        <f aca="false">2004e!E32</f>
        <v>5783</v>
      </c>
      <c r="AH20" s="2" t="n">
        <f aca="false">2004e!F32</f>
        <v>6122</v>
      </c>
      <c r="AI20" s="2" t="n">
        <f aca="false">2004e!G32</f>
        <v>5961</v>
      </c>
      <c r="AJ20" s="2" t="n">
        <f aca="false">2004e!H32</f>
        <v>7165</v>
      </c>
      <c r="AK20" s="2" t="n">
        <f aca="false">2004e!I32</f>
        <v>5877</v>
      </c>
      <c r="AL20" s="2" t="n">
        <f aca="false">2004e!J32</f>
        <v>6311</v>
      </c>
      <c r="AM20" s="2" t="n">
        <f aca="false">2004e!K32</f>
        <v>5129</v>
      </c>
      <c r="AN20" s="2" t="n">
        <f aca="false">AVERAGE(2004e!L32,2004e!M32)</f>
        <v>5114</v>
      </c>
      <c r="AO20" s="2" t="n">
        <f aca="false">2004e!N32</f>
        <v>7705</v>
      </c>
      <c r="AP20" s="2" t="n">
        <f aca="false">2004e!O32</f>
        <v>6300</v>
      </c>
      <c r="AQ20" s="2" t="n">
        <f aca="false">2004e!P32</f>
        <v>7055</v>
      </c>
      <c r="AR20" s="2" t="n">
        <f aca="false">AVERAGE(2005e!C32,2005e!D32)</f>
        <v>6426.5</v>
      </c>
      <c r="AS20" s="2" t="n">
        <f aca="false">2005e!E32</f>
        <v>5789</v>
      </c>
      <c r="AT20" s="2" t="n">
        <f aca="false">2005e!F32</f>
        <v>6129</v>
      </c>
      <c r="AU20" s="2" t="n">
        <f aca="false">2005e!G32</f>
        <v>5970</v>
      </c>
      <c r="AV20" s="2" t="n">
        <f aca="false">2005e!H32</f>
        <v>7174</v>
      </c>
      <c r="AW20" s="2" t="n">
        <f aca="false">2005e!I32</f>
        <v>5887</v>
      </c>
      <c r="AX20" s="2" t="n">
        <f aca="false">2005e!J32</f>
        <v>6317</v>
      </c>
      <c r="AY20" s="2" t="n">
        <f aca="false">2005e!K32</f>
        <v>5135</v>
      </c>
      <c r="AZ20" s="2" t="n">
        <f aca="false">AVERAGE(2005e!L32,2005e!M32)</f>
        <v>5122</v>
      </c>
      <c r="BA20" s="2" t="n">
        <f aca="false">2005e!N32</f>
        <v>7713</v>
      </c>
      <c r="BB20" s="2" t="n">
        <f aca="false">2005e!O32</f>
        <v>6307</v>
      </c>
      <c r="BC20" s="2" t="n">
        <f aca="false">2005e!P32</f>
        <v>7060</v>
      </c>
      <c r="BD20" s="2" t="n">
        <f aca="false">AVERAGE(2006e!C32,2006e!D32)</f>
        <v>6435.5</v>
      </c>
      <c r="BE20" s="2" t="n">
        <f aca="false">2006e!E32</f>
        <v>5796</v>
      </c>
      <c r="BF20" s="2" t="n">
        <f aca="false">2006e!F32</f>
        <v>6136</v>
      </c>
      <c r="BG20" s="2" t="n">
        <f aca="false">2006e!G32</f>
        <v>5978</v>
      </c>
      <c r="BH20" s="2" t="n">
        <f aca="false">2006e!H32</f>
        <v>7184</v>
      </c>
      <c r="BI20" s="2" t="n">
        <f aca="false">2006e!I32</f>
        <v>5896</v>
      </c>
      <c r="BJ20" s="2" t="n">
        <f aca="false">2006e!J32</f>
        <v>6322</v>
      </c>
      <c r="BK20" s="2" t="n">
        <f aca="false">2006e!K32</f>
        <v>5141</v>
      </c>
      <c r="BL20" s="2" t="n">
        <f aca="false">AVERAGE(2006e!L32,2006e!M32)</f>
        <v>5130.5</v>
      </c>
      <c r="BM20" s="2" t="n">
        <f aca="false">2006e!N32</f>
        <v>7723</v>
      </c>
      <c r="BN20" s="2" t="n">
        <f aca="false">2006e!O32</f>
        <v>6314</v>
      </c>
      <c r="BO20" s="2" t="n">
        <f aca="false">2006e!P32</f>
        <v>7065</v>
      </c>
      <c r="BP20" s="2" t="n">
        <f aca="false">AVERAGE(2007e!C32,2007e!D32)</f>
        <v>6444</v>
      </c>
      <c r="BQ20" s="2" t="n">
        <f aca="false">2007e!E32</f>
        <v>5802</v>
      </c>
      <c r="BR20" s="2"/>
      <c r="BS20" s="2"/>
      <c r="BT20" s="2"/>
      <c r="BU20" s="2"/>
      <c r="BV20" s="2"/>
      <c r="BW20" s="2"/>
      <c r="BX20" s="2"/>
      <c r="BY20" s="2"/>
    </row>
    <row r="21" customFormat="false" ht="12.75" hidden="false" customHeight="false" outlineLevel="0" collapsed="false">
      <c r="A21" s="0" t="n">
        <v>21</v>
      </c>
      <c r="B21" s="0" t="s">
        <v>46</v>
      </c>
      <c r="C21" s="2" t="n">
        <f aca="false">AVERAGE(J21:U21)</f>
        <v>394.041666666667</v>
      </c>
      <c r="D21" s="2" t="n">
        <f aca="false">AVERAGE(V21:AG21)</f>
        <v>394.041666666667</v>
      </c>
      <c r="E21" s="2" t="n">
        <f aca="false">AVERAGE(AH21:AS21)</f>
        <v>394.041666666667</v>
      </c>
      <c r="F21" s="2" t="n">
        <f aca="false">AVERAGE(AT21:BE21)</f>
        <v>394.041666666667</v>
      </c>
      <c r="G21" s="2" t="n">
        <f aca="false">AVERAGE(BF21:BQ21)</f>
        <v>394.041666666667</v>
      </c>
      <c r="H21" s="2" t="n">
        <f aca="false">AVERAGE(C21:G21)</f>
        <v>394.041666666667</v>
      </c>
      <c r="I21" s="2"/>
      <c r="J21" s="2" t="n">
        <f aca="false">2002e!F33</f>
        <v>384</v>
      </c>
      <c r="K21" s="2" t="n">
        <f aca="false">2002e!G33</f>
        <v>304</v>
      </c>
      <c r="L21" s="2" t="n">
        <f aca="false">2002e!H33</f>
        <v>236</v>
      </c>
      <c r="M21" s="2" t="n">
        <f aca="false">2002e!I33</f>
        <v>175</v>
      </c>
      <c r="N21" s="2" t="n">
        <f aca="false">2002e!J33</f>
        <v>195</v>
      </c>
      <c r="O21" s="2" t="n">
        <f aca="false">2002e!K33</f>
        <v>273</v>
      </c>
      <c r="P21" s="2" t="n">
        <f aca="false">AVERAGE(2002e!L33,2002e!M33)</f>
        <v>472.5</v>
      </c>
      <c r="Q21" s="2" t="n">
        <f aca="false">2002e!N33</f>
        <v>707</v>
      </c>
      <c r="R21" s="2" t="n">
        <f aca="false">2002e!O33</f>
        <v>741</v>
      </c>
      <c r="S21" s="2" t="n">
        <f aca="false">2002e!P33</f>
        <v>445</v>
      </c>
      <c r="T21" s="2" t="n">
        <f aca="false">AVERAGE(2003e!C33,2003e!D33)</f>
        <v>430</v>
      </c>
      <c r="U21" s="2" t="n">
        <f aca="false">2003e!E33</f>
        <v>366</v>
      </c>
      <c r="V21" s="2" t="n">
        <f aca="false">2003e!F33</f>
        <v>384</v>
      </c>
      <c r="W21" s="2" t="n">
        <f aca="false">2003e!G33</f>
        <v>304</v>
      </c>
      <c r="X21" s="2" t="n">
        <f aca="false">2003e!H33</f>
        <v>236</v>
      </c>
      <c r="Y21" s="2" t="n">
        <f aca="false">2003e!I33</f>
        <v>175</v>
      </c>
      <c r="Z21" s="2" t="n">
        <f aca="false">2003e!J33</f>
        <v>195</v>
      </c>
      <c r="AA21" s="2" t="n">
        <f aca="false">2003e!K33</f>
        <v>273</v>
      </c>
      <c r="AB21" s="2" t="n">
        <f aca="false">AVERAGE(2003e!L33,2003e!M33)</f>
        <v>472.5</v>
      </c>
      <c r="AC21" s="2" t="n">
        <f aca="false">2003e!N33</f>
        <v>707</v>
      </c>
      <c r="AD21" s="2" t="n">
        <f aca="false">2003e!O33</f>
        <v>741</v>
      </c>
      <c r="AE21" s="2" t="n">
        <f aca="false">2003e!P33</f>
        <v>445</v>
      </c>
      <c r="AF21" s="2" t="n">
        <f aca="false">AVERAGE(2004e!C33,2004e!D33)</f>
        <v>430</v>
      </c>
      <c r="AG21" s="2" t="n">
        <f aca="false">2004e!E33</f>
        <v>366</v>
      </c>
      <c r="AH21" s="2" t="n">
        <f aca="false">2004e!F33</f>
        <v>384</v>
      </c>
      <c r="AI21" s="2" t="n">
        <f aca="false">2004e!G33</f>
        <v>304</v>
      </c>
      <c r="AJ21" s="2" t="n">
        <f aca="false">2004e!H33</f>
        <v>236</v>
      </c>
      <c r="AK21" s="2" t="n">
        <f aca="false">2004e!I33</f>
        <v>175</v>
      </c>
      <c r="AL21" s="2" t="n">
        <f aca="false">2004e!J33</f>
        <v>195</v>
      </c>
      <c r="AM21" s="2" t="n">
        <f aca="false">2004e!K33</f>
        <v>273</v>
      </c>
      <c r="AN21" s="2" t="n">
        <f aca="false">AVERAGE(2004e!L33,2004e!M33)</f>
        <v>472.5</v>
      </c>
      <c r="AO21" s="2" t="n">
        <f aca="false">2004e!N33</f>
        <v>707</v>
      </c>
      <c r="AP21" s="2" t="n">
        <f aca="false">2004e!O33</f>
        <v>741</v>
      </c>
      <c r="AQ21" s="2" t="n">
        <f aca="false">2004e!P33</f>
        <v>445</v>
      </c>
      <c r="AR21" s="2" t="n">
        <f aca="false">AVERAGE(2005e!C33,2005e!D33)</f>
        <v>430</v>
      </c>
      <c r="AS21" s="2" t="n">
        <f aca="false">2005e!E33</f>
        <v>366</v>
      </c>
      <c r="AT21" s="2" t="n">
        <f aca="false">2005e!F33</f>
        <v>384</v>
      </c>
      <c r="AU21" s="2" t="n">
        <f aca="false">2005e!G33</f>
        <v>304</v>
      </c>
      <c r="AV21" s="2" t="n">
        <f aca="false">2005e!H33</f>
        <v>236</v>
      </c>
      <c r="AW21" s="2" t="n">
        <f aca="false">2005e!I33</f>
        <v>175</v>
      </c>
      <c r="AX21" s="2" t="n">
        <f aca="false">2005e!J33</f>
        <v>195</v>
      </c>
      <c r="AY21" s="2" t="n">
        <f aca="false">2005e!K33</f>
        <v>273</v>
      </c>
      <c r="AZ21" s="2" t="n">
        <f aca="false">AVERAGE(2005e!L33,2005e!M33)</f>
        <v>472.5</v>
      </c>
      <c r="BA21" s="2" t="n">
        <f aca="false">2005e!N33</f>
        <v>707</v>
      </c>
      <c r="BB21" s="2" t="n">
        <f aca="false">2005e!O33</f>
        <v>741</v>
      </c>
      <c r="BC21" s="2" t="n">
        <f aca="false">2005e!P33</f>
        <v>445</v>
      </c>
      <c r="BD21" s="2" t="n">
        <f aca="false">AVERAGE(2006e!C33,2006e!D33)</f>
        <v>430</v>
      </c>
      <c r="BE21" s="2" t="n">
        <f aca="false">2006e!E33</f>
        <v>366</v>
      </c>
      <c r="BF21" s="2" t="n">
        <f aca="false">2006e!F33</f>
        <v>384</v>
      </c>
      <c r="BG21" s="2" t="n">
        <f aca="false">2006e!G33</f>
        <v>304</v>
      </c>
      <c r="BH21" s="2" t="n">
        <f aca="false">2006e!H33</f>
        <v>236</v>
      </c>
      <c r="BI21" s="2" t="n">
        <f aca="false">2006e!I33</f>
        <v>175</v>
      </c>
      <c r="BJ21" s="2" t="n">
        <f aca="false">2006e!J33</f>
        <v>195</v>
      </c>
      <c r="BK21" s="2" t="n">
        <f aca="false">2006e!K33</f>
        <v>273</v>
      </c>
      <c r="BL21" s="2" t="n">
        <f aca="false">AVERAGE(2006e!L33,2006e!M33)</f>
        <v>472.5</v>
      </c>
      <c r="BM21" s="2" t="n">
        <f aca="false">2006e!N33</f>
        <v>707</v>
      </c>
      <c r="BN21" s="2" t="n">
        <f aca="false">2006e!O33</f>
        <v>741</v>
      </c>
      <c r="BO21" s="2" t="n">
        <f aca="false">2006e!P33</f>
        <v>445</v>
      </c>
      <c r="BP21" s="2" t="n">
        <f aca="false">AVERAGE(2007e!C33,2007e!D33)</f>
        <v>430</v>
      </c>
      <c r="BQ21" s="2" t="n">
        <f aca="false">2007e!E33</f>
        <v>366</v>
      </c>
      <c r="BR21" s="2"/>
      <c r="BS21" s="2"/>
      <c r="BT21" s="2"/>
      <c r="BU21" s="2"/>
      <c r="BV21" s="2"/>
      <c r="BW21" s="2"/>
      <c r="BX21" s="2"/>
      <c r="BY21" s="2"/>
    </row>
    <row r="22" customFormat="false" ht="12.75" hidden="false" customHeight="false" outlineLevel="0" collapsed="false">
      <c r="A22" s="0" t="n">
        <v>22</v>
      </c>
      <c r="B22" s="0" t="s">
        <v>47</v>
      </c>
      <c r="C22" s="2" t="n">
        <f aca="false">AVERAGE(J22:U22)</f>
        <v>0</v>
      </c>
      <c r="D22" s="2" t="n">
        <f aca="false">AVERAGE(V22:AG22)</f>
        <v>0</v>
      </c>
      <c r="E22" s="2" t="n">
        <f aca="false">AVERAGE(AH22:AS22)</f>
        <v>0</v>
      </c>
      <c r="F22" s="2" t="n">
        <f aca="false">AVERAGE(AT22:BE22)</f>
        <v>0</v>
      </c>
      <c r="G22" s="2" t="n">
        <f aca="false">AVERAGE(BF22:BQ22)</f>
        <v>0</v>
      </c>
      <c r="H22" s="2" t="n">
        <f aca="false">AVERAGE(C22:G22)</f>
        <v>0</v>
      </c>
      <c r="I22" s="2"/>
      <c r="J22" s="2" t="n">
        <f aca="false">2002e!F34</f>
        <v>0</v>
      </c>
      <c r="K22" s="2" t="n">
        <f aca="false">2002e!G34</f>
        <v>0</v>
      </c>
      <c r="L22" s="2" t="n">
        <f aca="false">2002e!H34</f>
        <v>0</v>
      </c>
      <c r="M22" s="2" t="n">
        <f aca="false">2002e!I34</f>
        <v>0</v>
      </c>
      <c r="N22" s="2" t="n">
        <f aca="false">2002e!J34</f>
        <v>0</v>
      </c>
      <c r="O22" s="2" t="n">
        <f aca="false">2002e!K34</f>
        <v>0</v>
      </c>
      <c r="P22" s="2" t="n">
        <f aca="false">AVERAGE(2002e!L34,2002e!M34)</f>
        <v>0</v>
      </c>
      <c r="Q22" s="2" t="n">
        <f aca="false">2002e!N34</f>
        <v>0</v>
      </c>
      <c r="R22" s="2" t="n">
        <f aca="false">2002e!O34</f>
        <v>0</v>
      </c>
      <c r="S22" s="2" t="n">
        <f aca="false">2002e!P34</f>
        <v>0</v>
      </c>
      <c r="T22" s="2" t="n">
        <f aca="false">AVERAGE(2003e!C34,2003e!D34)</f>
        <v>0</v>
      </c>
      <c r="U22" s="2" t="n">
        <f aca="false">2003e!E34</f>
        <v>0</v>
      </c>
      <c r="V22" s="2" t="n">
        <f aca="false">2003e!F34</f>
        <v>0</v>
      </c>
      <c r="W22" s="2" t="n">
        <f aca="false">2003e!G34</f>
        <v>0</v>
      </c>
      <c r="X22" s="2" t="n">
        <f aca="false">2003e!H34</f>
        <v>0</v>
      </c>
      <c r="Y22" s="2" t="n">
        <f aca="false">2003e!I34</f>
        <v>0</v>
      </c>
      <c r="Z22" s="2" t="n">
        <f aca="false">2003e!J34</f>
        <v>0</v>
      </c>
      <c r="AA22" s="2" t="n">
        <f aca="false">2003e!K34</f>
        <v>0</v>
      </c>
      <c r="AB22" s="2" t="n">
        <f aca="false">AVERAGE(2003e!L34,2003e!M34)</f>
        <v>0</v>
      </c>
      <c r="AC22" s="2" t="n">
        <f aca="false">2003e!N34</f>
        <v>0</v>
      </c>
      <c r="AD22" s="2" t="n">
        <f aca="false">2003e!O34</f>
        <v>0</v>
      </c>
      <c r="AE22" s="2" t="n">
        <f aca="false">2003e!P34</f>
        <v>0</v>
      </c>
      <c r="AF22" s="2" t="n">
        <f aca="false">AVERAGE(2004e!C34,2004e!D34)</f>
        <v>0</v>
      </c>
      <c r="AG22" s="2" t="n">
        <f aca="false">2004e!E34</f>
        <v>0</v>
      </c>
      <c r="AH22" s="2" t="n">
        <f aca="false">2004e!F34</f>
        <v>0</v>
      </c>
      <c r="AI22" s="2" t="n">
        <f aca="false">2004e!G34</f>
        <v>0</v>
      </c>
      <c r="AJ22" s="2" t="n">
        <f aca="false">2004e!H34</f>
        <v>0</v>
      </c>
      <c r="AK22" s="2" t="n">
        <f aca="false">2004e!I34</f>
        <v>0</v>
      </c>
      <c r="AL22" s="2" t="n">
        <f aca="false">2004e!J34</f>
        <v>0</v>
      </c>
      <c r="AM22" s="2" t="n">
        <f aca="false">2004e!K34</f>
        <v>0</v>
      </c>
      <c r="AN22" s="2" t="n">
        <f aca="false">AVERAGE(2004e!L34,2004e!M34)</f>
        <v>0</v>
      </c>
      <c r="AO22" s="2" t="n">
        <f aca="false">2004e!N34</f>
        <v>0</v>
      </c>
      <c r="AP22" s="2" t="n">
        <f aca="false">2004e!O34</f>
        <v>0</v>
      </c>
      <c r="AQ22" s="2" t="n">
        <f aca="false">2004e!P34</f>
        <v>0</v>
      </c>
      <c r="AR22" s="2" t="n">
        <f aca="false">AVERAGE(2005e!C34,2005e!D34)</f>
        <v>0</v>
      </c>
      <c r="AS22" s="2" t="n">
        <f aca="false">2005e!E34</f>
        <v>0</v>
      </c>
      <c r="AT22" s="2" t="n">
        <f aca="false">2005e!F34</f>
        <v>0</v>
      </c>
      <c r="AU22" s="2" t="n">
        <f aca="false">2005e!G34</f>
        <v>0</v>
      </c>
      <c r="AV22" s="2" t="n">
        <f aca="false">2005e!H34</f>
        <v>0</v>
      </c>
      <c r="AW22" s="2" t="n">
        <f aca="false">2005e!I34</f>
        <v>0</v>
      </c>
      <c r="AX22" s="2" t="n">
        <f aca="false">2005e!J34</f>
        <v>0</v>
      </c>
      <c r="AY22" s="2" t="n">
        <f aca="false">2005e!K34</f>
        <v>0</v>
      </c>
      <c r="AZ22" s="2" t="n">
        <f aca="false">AVERAGE(2005e!L34,2005e!M34)</f>
        <v>0</v>
      </c>
      <c r="BA22" s="2" t="n">
        <f aca="false">2005e!N34</f>
        <v>0</v>
      </c>
      <c r="BB22" s="2" t="n">
        <f aca="false">2005e!O34</f>
        <v>0</v>
      </c>
      <c r="BC22" s="2" t="n">
        <f aca="false">2005e!P34</f>
        <v>0</v>
      </c>
      <c r="BD22" s="2" t="n">
        <f aca="false">AVERAGE(2006e!C34,2006e!D34)</f>
        <v>0</v>
      </c>
      <c r="BE22" s="2" t="n">
        <f aca="false">2006e!E34</f>
        <v>0</v>
      </c>
      <c r="BF22" s="2" t="n">
        <f aca="false">2006e!F34</f>
        <v>0</v>
      </c>
      <c r="BG22" s="2" t="n">
        <f aca="false">2006e!G34</f>
        <v>0</v>
      </c>
      <c r="BH22" s="2" t="n">
        <f aca="false">2006e!H34</f>
        <v>0</v>
      </c>
      <c r="BI22" s="2" t="n">
        <f aca="false">2006e!I34</f>
        <v>0</v>
      </c>
      <c r="BJ22" s="2" t="n">
        <f aca="false">2006e!J34</f>
        <v>0</v>
      </c>
      <c r="BK22" s="2" t="n">
        <f aca="false">2006e!K34</f>
        <v>0</v>
      </c>
      <c r="BL22" s="2" t="n">
        <f aca="false">AVERAGE(2006e!L34,2006e!M34)</f>
        <v>0</v>
      </c>
      <c r="BM22" s="2" t="n">
        <f aca="false">2006e!N34</f>
        <v>0</v>
      </c>
      <c r="BN22" s="2" t="n">
        <f aca="false">2006e!O34</f>
        <v>0</v>
      </c>
      <c r="BO22" s="2" t="n">
        <f aca="false">2006e!P34</f>
        <v>0</v>
      </c>
      <c r="BP22" s="2" t="n">
        <f aca="false">AVERAGE(2007e!C34,2007e!D34)</f>
        <v>0</v>
      </c>
      <c r="BQ22" s="2" t="n">
        <f aca="false">2007e!E34</f>
        <v>0</v>
      </c>
      <c r="BR22" s="2"/>
      <c r="BS22" s="2"/>
      <c r="BT22" s="2"/>
      <c r="BU22" s="2"/>
      <c r="BV22" s="2"/>
      <c r="BW22" s="2"/>
      <c r="BX22" s="2"/>
      <c r="BY22" s="2"/>
    </row>
    <row r="23" customFormat="false" ht="12.75" hidden="false" customHeight="false" outlineLevel="0" collapsed="false">
      <c r="A23" s="0" t="n">
        <v>23</v>
      </c>
      <c r="B23" s="0" t="s">
        <v>48</v>
      </c>
      <c r="C23" s="2" t="n">
        <f aca="false">AVERAGE(J23:U23)</f>
        <v>21</v>
      </c>
      <c r="D23" s="2" t="n">
        <f aca="false">AVERAGE(V23:AG23)</f>
        <v>11.6666666666667</v>
      </c>
      <c r="E23" s="2" t="n">
        <f aca="false">AVERAGE(AH23:AS23)</f>
        <v>0</v>
      </c>
      <c r="F23" s="2" t="n">
        <f aca="false">AVERAGE(AT23:BE23)</f>
        <v>0</v>
      </c>
      <c r="G23" s="2" t="n">
        <f aca="false">AVERAGE(BF23:BQ23)</f>
        <v>0</v>
      </c>
      <c r="H23" s="2" t="n">
        <f aca="false">AVERAGE(C23:G23)</f>
        <v>6.53333333333333</v>
      </c>
      <c r="I23" s="2"/>
      <c r="J23" s="2" t="n">
        <f aca="false">2002e!F35</f>
        <v>21</v>
      </c>
      <c r="K23" s="2" t="n">
        <f aca="false">2002e!G35</f>
        <v>21</v>
      </c>
      <c r="L23" s="2" t="n">
        <f aca="false">2002e!H35</f>
        <v>21</v>
      </c>
      <c r="M23" s="2" t="n">
        <f aca="false">2002e!I35</f>
        <v>21</v>
      </c>
      <c r="N23" s="2" t="n">
        <f aca="false">2002e!J35</f>
        <v>21</v>
      </c>
      <c r="O23" s="2" t="n">
        <f aca="false">2002e!K35</f>
        <v>21</v>
      </c>
      <c r="P23" s="2" t="n">
        <f aca="false">AVERAGE(2002e!L35,2002e!M35)</f>
        <v>21</v>
      </c>
      <c r="Q23" s="2" t="n">
        <f aca="false">2002e!N35</f>
        <v>21</v>
      </c>
      <c r="R23" s="2" t="n">
        <f aca="false">2002e!O35</f>
        <v>21</v>
      </c>
      <c r="S23" s="2" t="n">
        <f aca="false">2002e!P35</f>
        <v>21</v>
      </c>
      <c r="T23" s="2" t="n">
        <f aca="false">AVERAGE(2003e!C35,2003e!D35)</f>
        <v>21</v>
      </c>
      <c r="U23" s="2" t="n">
        <f aca="false">2003e!E35</f>
        <v>21</v>
      </c>
      <c r="V23" s="2" t="n">
        <f aca="false">2003e!F35</f>
        <v>21</v>
      </c>
      <c r="W23" s="2" t="n">
        <f aca="false">2003e!G35</f>
        <v>21</v>
      </c>
      <c r="X23" s="2" t="n">
        <f aca="false">2003e!H35</f>
        <v>21</v>
      </c>
      <c r="Y23" s="2" t="n">
        <f aca="false">2003e!I35</f>
        <v>21</v>
      </c>
      <c r="Z23" s="2" t="n">
        <f aca="false">2003e!J35</f>
        <v>21</v>
      </c>
      <c r="AA23" s="2" t="n">
        <f aca="false">2003e!K35</f>
        <v>21</v>
      </c>
      <c r="AB23" s="2" t="n">
        <f aca="false">AVERAGE(2003e!L35,2003e!M35)</f>
        <v>0</v>
      </c>
      <c r="AC23" s="2" t="n">
        <f aca="false">2003e!N35</f>
        <v>0</v>
      </c>
      <c r="AD23" s="2" t="n">
        <f aca="false">2003e!O35</f>
        <v>0</v>
      </c>
      <c r="AE23" s="2" t="n">
        <f aca="false">2003e!P35</f>
        <v>14</v>
      </c>
      <c r="AF23" s="2" t="n">
        <f aca="false">AVERAGE(2004e!C35,2004e!D35)</f>
        <v>0</v>
      </c>
      <c r="AG23" s="2" t="n">
        <f aca="false">2004e!E35</f>
        <v>0</v>
      </c>
      <c r="AH23" s="2" t="n">
        <f aca="false">2004e!F35</f>
        <v>0</v>
      </c>
      <c r="AI23" s="2" t="n">
        <f aca="false">2004e!G35</f>
        <v>0</v>
      </c>
      <c r="AJ23" s="2" t="n">
        <f aca="false">2004e!H35</f>
        <v>0</v>
      </c>
      <c r="AK23" s="2" t="n">
        <f aca="false">2004e!I35</f>
        <v>0</v>
      </c>
      <c r="AL23" s="2" t="n">
        <f aca="false">2004e!J35</f>
        <v>0</v>
      </c>
      <c r="AM23" s="2" t="n">
        <f aca="false">2004e!K35</f>
        <v>0</v>
      </c>
      <c r="AN23" s="2" t="n">
        <f aca="false">AVERAGE(2004e!L35,2004e!M35)</f>
        <v>0</v>
      </c>
      <c r="AO23" s="2" t="n">
        <f aca="false">2004e!N35</f>
        <v>0</v>
      </c>
      <c r="AP23" s="2" t="n">
        <f aca="false">2004e!O35</f>
        <v>0</v>
      </c>
      <c r="AQ23" s="2" t="n">
        <f aca="false">2004e!P35</f>
        <v>0</v>
      </c>
      <c r="AR23" s="2" t="n">
        <f aca="false">AVERAGE(2005e!C35,2005e!D35)</f>
        <v>0</v>
      </c>
      <c r="AS23" s="2" t="n">
        <f aca="false">2005e!E35</f>
        <v>0</v>
      </c>
      <c r="AT23" s="2" t="n">
        <f aca="false">2005e!F35</f>
        <v>0</v>
      </c>
      <c r="AU23" s="2" t="n">
        <f aca="false">2005e!G35</f>
        <v>0</v>
      </c>
      <c r="AV23" s="2" t="n">
        <f aca="false">2005e!H35</f>
        <v>0</v>
      </c>
      <c r="AW23" s="2" t="n">
        <f aca="false">2005e!I35</f>
        <v>0</v>
      </c>
      <c r="AX23" s="2" t="n">
        <f aca="false">2005e!J35</f>
        <v>0</v>
      </c>
      <c r="AY23" s="2" t="n">
        <f aca="false">2005e!K35</f>
        <v>0</v>
      </c>
      <c r="AZ23" s="2" t="n">
        <f aca="false">AVERAGE(2005e!L35,2005e!M35)</f>
        <v>0</v>
      </c>
      <c r="BA23" s="2" t="n">
        <f aca="false">2005e!N35</f>
        <v>0</v>
      </c>
      <c r="BB23" s="2" t="n">
        <f aca="false">2005e!O35</f>
        <v>0</v>
      </c>
      <c r="BC23" s="2" t="n">
        <f aca="false">2005e!P35</f>
        <v>0</v>
      </c>
      <c r="BD23" s="2" t="n">
        <f aca="false">AVERAGE(2006e!C35,2006e!D35)</f>
        <v>0</v>
      </c>
      <c r="BE23" s="2" t="n">
        <f aca="false">2006e!E35</f>
        <v>0</v>
      </c>
      <c r="BF23" s="2" t="n">
        <f aca="false">2006e!F35</f>
        <v>0</v>
      </c>
      <c r="BG23" s="2" t="n">
        <f aca="false">2006e!G35</f>
        <v>0</v>
      </c>
      <c r="BH23" s="2" t="n">
        <f aca="false">2006e!H35</f>
        <v>0</v>
      </c>
      <c r="BI23" s="2" t="n">
        <f aca="false">2006e!I35</f>
        <v>0</v>
      </c>
      <c r="BJ23" s="2" t="n">
        <f aca="false">2006e!J35</f>
        <v>0</v>
      </c>
      <c r="BK23" s="2" t="n">
        <f aca="false">2006e!K35</f>
        <v>0</v>
      </c>
      <c r="BL23" s="2" t="n">
        <f aca="false">AVERAGE(2006e!L35,2006e!M35)</f>
        <v>0</v>
      </c>
      <c r="BM23" s="2" t="n">
        <f aca="false">2006e!N35</f>
        <v>0</v>
      </c>
      <c r="BN23" s="2" t="n">
        <f aca="false">2006e!O35</f>
        <v>0</v>
      </c>
      <c r="BO23" s="2" t="n">
        <f aca="false">2006e!P35</f>
        <v>0</v>
      </c>
      <c r="BP23" s="2" t="n">
        <f aca="false">AVERAGE(2007e!C35,2007e!D35)</f>
        <v>0</v>
      </c>
      <c r="BQ23" s="2" t="n">
        <f aca="false">2007e!E35</f>
        <v>0</v>
      </c>
      <c r="BR23" s="2"/>
      <c r="BS23" s="2"/>
      <c r="BT23" s="2"/>
      <c r="BU23" s="2"/>
      <c r="BV23" s="2"/>
      <c r="BW23" s="2"/>
      <c r="BX23" s="2"/>
      <c r="BY23" s="2"/>
    </row>
    <row r="24" customFormat="false" ht="12.75" hidden="false" customHeight="false" outlineLevel="0" collapsed="false">
      <c r="A24" s="0" t="n">
        <v>24</v>
      </c>
      <c r="B24" s="0" t="s">
        <v>49</v>
      </c>
      <c r="C24" s="2" t="n">
        <f aca="false">AVERAGE(J24:U24)</f>
        <v>79.5</v>
      </c>
      <c r="D24" s="2" t="n">
        <f aca="false">AVERAGE(V24:AG24)</f>
        <v>111</v>
      </c>
      <c r="E24" s="2" t="n">
        <f aca="false">AVERAGE(AH24:AS24)</f>
        <v>146.5</v>
      </c>
      <c r="F24" s="2" t="n">
        <f aca="false">AVERAGE(AT24:BE24)</f>
        <v>147.333333333333</v>
      </c>
      <c r="G24" s="2" t="n">
        <f aca="false">AVERAGE(BF24:BQ24)</f>
        <v>144</v>
      </c>
      <c r="H24" s="2" t="n">
        <f aca="false">AVERAGE(C24:G24)</f>
        <v>125.666666666667</v>
      </c>
      <c r="I24" s="2"/>
      <c r="J24" s="2" t="n">
        <f aca="false">2002e!F36</f>
        <v>80</v>
      </c>
      <c r="K24" s="2" t="n">
        <f aca="false">2002e!G36</f>
        <v>80</v>
      </c>
      <c r="L24" s="2" t="n">
        <f aca="false">2002e!H36</f>
        <v>80</v>
      </c>
      <c r="M24" s="2" t="n">
        <f aca="false">2002e!I36</f>
        <v>80</v>
      </c>
      <c r="N24" s="2" t="n">
        <f aca="false">2002e!J36</f>
        <v>80</v>
      </c>
      <c r="O24" s="2" t="n">
        <f aca="false">2002e!K36</f>
        <v>80</v>
      </c>
      <c r="P24" s="2" t="n">
        <f aca="false">AVERAGE(2002e!L36,2002e!M36)</f>
        <v>79</v>
      </c>
      <c r="Q24" s="2" t="n">
        <f aca="false">2002e!N36</f>
        <v>79</v>
      </c>
      <c r="R24" s="2" t="n">
        <f aca="false">2002e!O36</f>
        <v>79</v>
      </c>
      <c r="S24" s="2" t="n">
        <f aca="false">2002e!P36</f>
        <v>79</v>
      </c>
      <c r="T24" s="2" t="n">
        <f aca="false">AVERAGE(2003e!C36,2003e!D36)</f>
        <v>79</v>
      </c>
      <c r="U24" s="2" t="n">
        <f aca="false">2003e!E36</f>
        <v>79</v>
      </c>
      <c r="V24" s="2" t="n">
        <f aca="false">2003e!F36</f>
        <v>79</v>
      </c>
      <c r="W24" s="2" t="n">
        <f aca="false">2003e!G36</f>
        <v>79</v>
      </c>
      <c r="X24" s="2" t="n">
        <f aca="false">2003e!H36</f>
        <v>79</v>
      </c>
      <c r="Y24" s="2" t="n">
        <f aca="false">2003e!I36</f>
        <v>79</v>
      </c>
      <c r="Z24" s="2" t="n">
        <f aca="false">2003e!J36</f>
        <v>79</v>
      </c>
      <c r="AA24" s="2" t="n">
        <f aca="false">2003e!K36</f>
        <v>79</v>
      </c>
      <c r="AB24" s="2" t="n">
        <f aca="false">AVERAGE(2003e!L36,2003e!M36)</f>
        <v>143</v>
      </c>
      <c r="AC24" s="2" t="n">
        <f aca="false">2003e!N36</f>
        <v>143</v>
      </c>
      <c r="AD24" s="2" t="n">
        <f aca="false">2003e!O36</f>
        <v>143</v>
      </c>
      <c r="AE24" s="2" t="n">
        <f aca="false">2003e!P36</f>
        <v>143</v>
      </c>
      <c r="AF24" s="2" t="n">
        <f aca="false">AVERAGE(2004e!C36,2004e!D36)</f>
        <v>143</v>
      </c>
      <c r="AG24" s="2" t="n">
        <f aca="false">2004e!E36</f>
        <v>143</v>
      </c>
      <c r="AH24" s="2" t="n">
        <f aca="false">2004e!F36</f>
        <v>143</v>
      </c>
      <c r="AI24" s="2" t="n">
        <f aca="false">2004e!G36</f>
        <v>143</v>
      </c>
      <c r="AJ24" s="2" t="n">
        <f aca="false">2004e!H36</f>
        <v>143</v>
      </c>
      <c r="AK24" s="2" t="n">
        <f aca="false">2004e!I36</f>
        <v>143</v>
      </c>
      <c r="AL24" s="2" t="n">
        <f aca="false">2004e!J36</f>
        <v>143</v>
      </c>
      <c r="AM24" s="2" t="n">
        <f aca="false">2004e!K36</f>
        <v>143</v>
      </c>
      <c r="AN24" s="2" t="n">
        <f aca="false">AVERAGE(2004e!L36,2004e!M36)</f>
        <v>150</v>
      </c>
      <c r="AO24" s="2" t="n">
        <f aca="false">2004e!N36</f>
        <v>150</v>
      </c>
      <c r="AP24" s="2" t="n">
        <f aca="false">2004e!O36</f>
        <v>150</v>
      </c>
      <c r="AQ24" s="2" t="n">
        <f aca="false">2004e!P36</f>
        <v>150</v>
      </c>
      <c r="AR24" s="2" t="n">
        <f aca="false">AVERAGE(2005e!C36,2005e!D36)</f>
        <v>150</v>
      </c>
      <c r="AS24" s="2" t="n">
        <f aca="false">2005e!E36</f>
        <v>150</v>
      </c>
      <c r="AT24" s="2" t="n">
        <f aca="false">2005e!F36</f>
        <v>150</v>
      </c>
      <c r="AU24" s="2" t="n">
        <f aca="false">2005e!G36</f>
        <v>150</v>
      </c>
      <c r="AV24" s="2" t="n">
        <f aca="false">2005e!H36</f>
        <v>150</v>
      </c>
      <c r="AW24" s="2" t="n">
        <f aca="false">2005e!I36</f>
        <v>150</v>
      </c>
      <c r="AX24" s="2" t="n">
        <f aca="false">2005e!J36</f>
        <v>150</v>
      </c>
      <c r="AY24" s="2" t="n">
        <f aca="false">2005e!K36</f>
        <v>150</v>
      </c>
      <c r="AZ24" s="2" t="n">
        <f aca="false">AVERAGE(2005e!L36,2005e!M36)</f>
        <v>145</v>
      </c>
      <c r="BA24" s="2" t="n">
        <f aca="false">2005e!N36</f>
        <v>145</v>
      </c>
      <c r="BB24" s="2" t="n">
        <f aca="false">2005e!O36</f>
        <v>145</v>
      </c>
      <c r="BC24" s="2" t="n">
        <f aca="false">2005e!P36</f>
        <v>145</v>
      </c>
      <c r="BD24" s="2" t="n">
        <f aca="false">AVERAGE(2006e!C36,2006e!D36)</f>
        <v>144</v>
      </c>
      <c r="BE24" s="2" t="n">
        <f aca="false">2006e!E36</f>
        <v>144</v>
      </c>
      <c r="BF24" s="2" t="n">
        <f aca="false">2006e!F36</f>
        <v>144</v>
      </c>
      <c r="BG24" s="2" t="n">
        <f aca="false">2006e!G36</f>
        <v>144</v>
      </c>
      <c r="BH24" s="2" t="n">
        <f aca="false">2006e!H36</f>
        <v>144</v>
      </c>
      <c r="BI24" s="2" t="n">
        <f aca="false">2006e!I36</f>
        <v>144</v>
      </c>
      <c r="BJ24" s="2" t="n">
        <f aca="false">2006e!J36</f>
        <v>144</v>
      </c>
      <c r="BK24" s="2" t="n">
        <f aca="false">2006e!K36</f>
        <v>144</v>
      </c>
      <c r="BL24" s="2" t="n">
        <f aca="false">AVERAGE(2006e!L36,2006e!M36)</f>
        <v>144</v>
      </c>
      <c r="BM24" s="2" t="n">
        <f aca="false">2006e!N36</f>
        <v>144</v>
      </c>
      <c r="BN24" s="2" t="n">
        <f aca="false">2006e!O36</f>
        <v>144</v>
      </c>
      <c r="BO24" s="2" t="n">
        <f aca="false">2006e!P36</f>
        <v>144</v>
      </c>
      <c r="BP24" s="2" t="n">
        <f aca="false">AVERAGE(2007e!C36,2007e!D36)</f>
        <v>144</v>
      </c>
      <c r="BQ24" s="2" t="n">
        <f aca="false">2007e!E36</f>
        <v>144</v>
      </c>
      <c r="BR24" s="2"/>
      <c r="BS24" s="2"/>
      <c r="BT24" s="2"/>
      <c r="BU24" s="2"/>
      <c r="BV24" s="2"/>
      <c r="BW24" s="2"/>
      <c r="BX24" s="2"/>
      <c r="BY24" s="2"/>
    </row>
    <row r="25" customFormat="false" ht="12.75" hidden="false" customHeight="false" outlineLevel="0" collapsed="false">
      <c r="A25" s="0" t="n">
        <v>25</v>
      </c>
      <c r="B25" s="0" t="s">
        <v>50</v>
      </c>
      <c r="C25" s="2" t="n">
        <f aca="false">AVERAGE(J25:U25)</f>
        <v>-26</v>
      </c>
      <c r="D25" s="2" t="n">
        <f aca="false">AVERAGE(V25:AG25)</f>
        <v>-26</v>
      </c>
      <c r="E25" s="2" t="n">
        <f aca="false">AVERAGE(AH25:AS25)</f>
        <v>-26</v>
      </c>
      <c r="F25" s="2" t="n">
        <f aca="false">AVERAGE(AT25:BE25)</f>
        <v>-26</v>
      </c>
      <c r="G25" s="2" t="n">
        <f aca="false">AVERAGE(BF25:BQ25)</f>
        <v>-26</v>
      </c>
      <c r="H25" s="2" t="n">
        <f aca="false">AVERAGE(C25:G25)</f>
        <v>-26</v>
      </c>
      <c r="I25" s="2"/>
      <c r="J25" s="2" t="n">
        <f aca="false">2002e!F37</f>
        <v>-26</v>
      </c>
      <c r="K25" s="2" t="n">
        <f aca="false">2002e!G37</f>
        <v>-26</v>
      </c>
      <c r="L25" s="2" t="n">
        <f aca="false">2002e!H37</f>
        <v>-26</v>
      </c>
      <c r="M25" s="2" t="n">
        <f aca="false">2002e!I37</f>
        <v>-26</v>
      </c>
      <c r="N25" s="2" t="n">
        <f aca="false">2002e!J37</f>
        <v>-26</v>
      </c>
      <c r="O25" s="2" t="n">
        <f aca="false">2002e!K37</f>
        <v>-26</v>
      </c>
      <c r="P25" s="2" t="n">
        <f aca="false">AVERAGE(2002e!L37,2002e!M37)</f>
        <v>-26</v>
      </c>
      <c r="Q25" s="2" t="n">
        <f aca="false">2002e!N37</f>
        <v>-26</v>
      </c>
      <c r="R25" s="2" t="n">
        <f aca="false">2002e!O37</f>
        <v>-26</v>
      </c>
      <c r="S25" s="2" t="n">
        <f aca="false">2002e!P37</f>
        <v>-26</v>
      </c>
      <c r="T25" s="2" t="n">
        <f aca="false">AVERAGE(2003e!C37,2003e!D37)</f>
        <v>-26</v>
      </c>
      <c r="U25" s="2" t="n">
        <f aca="false">2003e!E37</f>
        <v>-26</v>
      </c>
      <c r="V25" s="2" t="n">
        <f aca="false">2003e!F37</f>
        <v>-26</v>
      </c>
      <c r="W25" s="2" t="n">
        <f aca="false">2003e!G37</f>
        <v>-26</v>
      </c>
      <c r="X25" s="2" t="n">
        <f aca="false">2003e!H37</f>
        <v>-26</v>
      </c>
      <c r="Y25" s="2" t="n">
        <f aca="false">2003e!I37</f>
        <v>-26</v>
      </c>
      <c r="Z25" s="2" t="n">
        <f aca="false">2003e!J37</f>
        <v>-26</v>
      </c>
      <c r="AA25" s="2" t="n">
        <f aca="false">2003e!K37</f>
        <v>-26</v>
      </c>
      <c r="AB25" s="2" t="n">
        <f aca="false">AVERAGE(2003e!L37,2003e!M37)</f>
        <v>-26</v>
      </c>
      <c r="AC25" s="2" t="n">
        <f aca="false">2003e!N37</f>
        <v>-26</v>
      </c>
      <c r="AD25" s="2" t="n">
        <f aca="false">2003e!O37</f>
        <v>-26</v>
      </c>
      <c r="AE25" s="2" t="n">
        <f aca="false">2003e!P37</f>
        <v>-26</v>
      </c>
      <c r="AF25" s="2" t="n">
        <f aca="false">AVERAGE(2004e!C37,2004e!D37)</f>
        <v>-26</v>
      </c>
      <c r="AG25" s="2" t="n">
        <f aca="false">2004e!E37</f>
        <v>-26</v>
      </c>
      <c r="AH25" s="2" t="n">
        <f aca="false">2004e!F37</f>
        <v>-26</v>
      </c>
      <c r="AI25" s="2" t="n">
        <f aca="false">2004e!G37</f>
        <v>-26</v>
      </c>
      <c r="AJ25" s="2" t="n">
        <f aca="false">2004e!H37</f>
        <v>-26</v>
      </c>
      <c r="AK25" s="2" t="n">
        <f aca="false">2004e!I37</f>
        <v>-26</v>
      </c>
      <c r="AL25" s="2" t="n">
        <f aca="false">2004e!J37</f>
        <v>-26</v>
      </c>
      <c r="AM25" s="2" t="n">
        <f aca="false">2004e!K37</f>
        <v>-26</v>
      </c>
      <c r="AN25" s="2" t="n">
        <f aca="false">AVERAGE(2004e!L37,2004e!M37)</f>
        <v>-26</v>
      </c>
      <c r="AO25" s="2" t="n">
        <f aca="false">2004e!N37</f>
        <v>-26</v>
      </c>
      <c r="AP25" s="2" t="n">
        <f aca="false">2004e!O37</f>
        <v>-26</v>
      </c>
      <c r="AQ25" s="2" t="n">
        <f aca="false">2004e!P37</f>
        <v>-26</v>
      </c>
      <c r="AR25" s="2" t="n">
        <f aca="false">AVERAGE(2005e!C37,2005e!D37)</f>
        <v>-26</v>
      </c>
      <c r="AS25" s="2" t="n">
        <f aca="false">2005e!E37</f>
        <v>-26</v>
      </c>
      <c r="AT25" s="2" t="n">
        <f aca="false">2005e!F37</f>
        <v>-26</v>
      </c>
      <c r="AU25" s="2" t="n">
        <f aca="false">2005e!G37</f>
        <v>-26</v>
      </c>
      <c r="AV25" s="2" t="n">
        <f aca="false">2005e!H37</f>
        <v>-26</v>
      </c>
      <c r="AW25" s="2" t="n">
        <f aca="false">2005e!I37</f>
        <v>-26</v>
      </c>
      <c r="AX25" s="2" t="n">
        <f aca="false">2005e!J37</f>
        <v>-26</v>
      </c>
      <c r="AY25" s="2" t="n">
        <f aca="false">2005e!K37</f>
        <v>-26</v>
      </c>
      <c r="AZ25" s="2" t="n">
        <f aca="false">AVERAGE(2005e!L37,2005e!M37)</f>
        <v>-26</v>
      </c>
      <c r="BA25" s="2" t="n">
        <f aca="false">2005e!N37</f>
        <v>-26</v>
      </c>
      <c r="BB25" s="2" t="n">
        <f aca="false">2005e!O37</f>
        <v>-26</v>
      </c>
      <c r="BC25" s="2" t="n">
        <f aca="false">2005e!P37</f>
        <v>-26</v>
      </c>
      <c r="BD25" s="2" t="n">
        <f aca="false">AVERAGE(2006e!C37,2006e!D37)</f>
        <v>-26</v>
      </c>
      <c r="BE25" s="2" t="n">
        <f aca="false">2006e!E37</f>
        <v>-26</v>
      </c>
      <c r="BF25" s="2" t="n">
        <f aca="false">2006e!F37</f>
        <v>-26</v>
      </c>
      <c r="BG25" s="2" t="n">
        <f aca="false">2006e!G37</f>
        <v>-26</v>
      </c>
      <c r="BH25" s="2" t="n">
        <f aca="false">2006e!H37</f>
        <v>-26</v>
      </c>
      <c r="BI25" s="2" t="n">
        <f aca="false">2006e!I37</f>
        <v>-26</v>
      </c>
      <c r="BJ25" s="2" t="n">
        <f aca="false">2006e!J37</f>
        <v>-26</v>
      </c>
      <c r="BK25" s="2" t="n">
        <f aca="false">2006e!K37</f>
        <v>-26</v>
      </c>
      <c r="BL25" s="2" t="n">
        <f aca="false">AVERAGE(2006e!L37,2006e!M37)</f>
        <v>-26</v>
      </c>
      <c r="BM25" s="2" t="n">
        <f aca="false">2006e!N37</f>
        <v>-26</v>
      </c>
      <c r="BN25" s="2" t="n">
        <f aca="false">2006e!O37</f>
        <v>-26</v>
      </c>
      <c r="BO25" s="2" t="n">
        <f aca="false">2006e!P37</f>
        <v>-26</v>
      </c>
      <c r="BP25" s="2" t="n">
        <f aca="false">AVERAGE(2007e!C37,2007e!D37)</f>
        <v>-26</v>
      </c>
      <c r="BQ25" s="2" t="n">
        <f aca="false">2007e!E37</f>
        <v>-26</v>
      </c>
      <c r="BR25" s="2"/>
      <c r="BS25" s="2"/>
      <c r="BT25" s="2"/>
      <c r="BU25" s="2"/>
      <c r="BV25" s="2"/>
      <c r="BW25" s="2"/>
      <c r="BX25" s="2"/>
      <c r="BY25" s="2"/>
    </row>
    <row r="26" customFormat="false" ht="12.75" hidden="false" customHeight="false" outlineLevel="0" collapsed="false">
      <c r="A26" s="13" t="n">
        <v>26</v>
      </c>
      <c r="B26" s="13" t="s">
        <v>51</v>
      </c>
      <c r="C26" s="3" t="n">
        <f aca="false">AVERAGE(J26:U26)</f>
        <v>6699.66666666667</v>
      </c>
      <c r="D26" s="3" t="n">
        <f aca="false">AVERAGE(V26:AG26)</f>
        <v>6729.58333333333</v>
      </c>
      <c r="E26" s="3" t="n">
        <f aca="false">AVERAGE(AH26:AS26)</f>
        <v>6760.75</v>
      </c>
      <c r="F26" s="3" t="n">
        <f aca="false">AVERAGE(AT26:BE26)</f>
        <v>6769.16666666667</v>
      </c>
      <c r="G26" s="3" t="n">
        <f aca="false">AVERAGE(BF26:BQ26)</f>
        <v>6773.33333333333</v>
      </c>
      <c r="H26" s="3" t="n">
        <f aca="false">AVERAGE(C26:G26)</f>
        <v>6746.5</v>
      </c>
      <c r="I26" s="2"/>
      <c r="J26" s="3" t="n">
        <f aca="false">SUM(J20:J25)</f>
        <v>6567</v>
      </c>
      <c r="K26" s="3" t="n">
        <f aca="false">SUM(K20:K25)</f>
        <v>6324</v>
      </c>
      <c r="L26" s="3" t="n">
        <f aca="false">SUM(L20:L25)</f>
        <v>7458</v>
      </c>
      <c r="M26" s="3" t="n">
        <f aca="false">SUM(M20:M25)</f>
        <v>6107</v>
      </c>
      <c r="N26" s="3" t="n">
        <f aca="false">SUM(N20:N25)</f>
        <v>6569</v>
      </c>
      <c r="O26" s="3" t="n">
        <f aca="false">SUM(O20:O25)</f>
        <v>5466</v>
      </c>
      <c r="P26" s="3" t="n">
        <f aca="false">SUM(P20:P25)</f>
        <v>5643.5</v>
      </c>
      <c r="Q26" s="3" t="n">
        <f aca="false">SUM(Q20:Q25)</f>
        <v>8468</v>
      </c>
      <c r="R26" s="3" t="n">
        <f aca="false">SUM(R20:R25)</f>
        <v>7101</v>
      </c>
      <c r="S26" s="3" t="n">
        <f aca="false">SUM(S20:S25)</f>
        <v>7562</v>
      </c>
      <c r="T26" s="3" t="n">
        <f aca="false">SUM(T20:T25)</f>
        <v>6914.5</v>
      </c>
      <c r="U26" s="3" t="n">
        <f aca="false">SUM(U20:U25)</f>
        <v>6216</v>
      </c>
      <c r="V26" s="3" t="n">
        <f aca="false">SUM(V20:V25)</f>
        <v>6573</v>
      </c>
      <c r="W26" s="3" t="n">
        <f aca="false">SUM(W20:W25)</f>
        <v>6331</v>
      </c>
      <c r="X26" s="3" t="n">
        <f aca="false">SUM(X20:X25)</f>
        <v>7466</v>
      </c>
      <c r="Y26" s="3" t="n">
        <f aca="false">SUM(Y20:Y25)</f>
        <v>6116</v>
      </c>
      <c r="Z26" s="3" t="n">
        <f aca="false">SUM(Z20:Z25)</f>
        <v>6574</v>
      </c>
      <c r="AA26" s="3" t="n">
        <f aca="false">SUM(AA20:AA25)</f>
        <v>5471</v>
      </c>
      <c r="AB26" s="3" t="n">
        <f aca="false">SUM(AB20:AB25)</f>
        <v>5695</v>
      </c>
      <c r="AC26" s="3" t="n">
        <f aca="false">SUM(AC20:AC25)</f>
        <v>8521</v>
      </c>
      <c r="AD26" s="3" t="n">
        <f aca="false">SUM(AD20:AD25)</f>
        <v>7151</v>
      </c>
      <c r="AE26" s="3" t="n">
        <f aca="false">SUM(AE20:AE25)</f>
        <v>7625</v>
      </c>
      <c r="AF26" s="3" t="n">
        <f aca="false">SUM(AF20:AF25)</f>
        <v>6966</v>
      </c>
      <c r="AG26" s="3" t="n">
        <f aca="false">SUM(AG20:AG25)</f>
        <v>6266</v>
      </c>
      <c r="AH26" s="3" t="n">
        <f aca="false">SUM(AH20:AH25)</f>
        <v>6623</v>
      </c>
      <c r="AI26" s="3" t="n">
        <f aca="false">SUM(AI20:AI25)</f>
        <v>6382</v>
      </c>
      <c r="AJ26" s="3" t="n">
        <f aca="false">SUM(AJ20:AJ25)</f>
        <v>7518</v>
      </c>
      <c r="AK26" s="3" t="n">
        <f aca="false">SUM(AK20:AK25)</f>
        <v>6169</v>
      </c>
      <c r="AL26" s="3" t="n">
        <f aca="false">SUM(AL20:AL25)</f>
        <v>6623</v>
      </c>
      <c r="AM26" s="3" t="n">
        <f aca="false">SUM(AM20:AM25)</f>
        <v>5519</v>
      </c>
      <c r="AN26" s="3" t="n">
        <f aca="false">SUM(AN20:AN25)</f>
        <v>5710.5</v>
      </c>
      <c r="AO26" s="3" t="n">
        <f aca="false">SUM(AO20:AO25)</f>
        <v>8536</v>
      </c>
      <c r="AP26" s="3" t="n">
        <f aca="false">SUM(AP20:AP25)</f>
        <v>7165</v>
      </c>
      <c r="AQ26" s="3" t="n">
        <f aca="false">SUM(AQ20:AQ25)</f>
        <v>7624</v>
      </c>
      <c r="AR26" s="3" t="n">
        <f aca="false">SUM(AR20:AR25)</f>
        <v>6980.5</v>
      </c>
      <c r="AS26" s="3" t="n">
        <f aca="false">SUM(AS20:AS25)</f>
        <v>6279</v>
      </c>
      <c r="AT26" s="3" t="n">
        <f aca="false">SUM(AT20:AT25)</f>
        <v>6637</v>
      </c>
      <c r="AU26" s="3" t="n">
        <f aca="false">SUM(AU20:AU25)</f>
        <v>6398</v>
      </c>
      <c r="AV26" s="3" t="n">
        <f aca="false">SUM(AV20:AV25)</f>
        <v>7534</v>
      </c>
      <c r="AW26" s="3" t="n">
        <f aca="false">SUM(AW20:AW25)</f>
        <v>6186</v>
      </c>
      <c r="AX26" s="3" t="n">
        <f aca="false">SUM(AX20:AX25)</f>
        <v>6636</v>
      </c>
      <c r="AY26" s="3" t="n">
        <f aca="false">SUM(AY20:AY25)</f>
        <v>5532</v>
      </c>
      <c r="AZ26" s="3" t="n">
        <f aca="false">SUM(AZ20:AZ25)</f>
        <v>5713.5</v>
      </c>
      <c r="BA26" s="3" t="n">
        <f aca="false">SUM(BA20:BA25)</f>
        <v>8539</v>
      </c>
      <c r="BB26" s="3" t="n">
        <f aca="false">SUM(BB20:BB25)</f>
        <v>7167</v>
      </c>
      <c r="BC26" s="3" t="n">
        <f aca="false">SUM(BC20:BC25)</f>
        <v>7624</v>
      </c>
      <c r="BD26" s="3" t="n">
        <f aca="false">SUM(BD20:BD25)</f>
        <v>6983.5</v>
      </c>
      <c r="BE26" s="3" t="n">
        <f aca="false">SUM(BE20:BE25)</f>
        <v>6280</v>
      </c>
      <c r="BF26" s="3" t="n">
        <f aca="false">SUM(BF20:BF25)</f>
        <v>6638</v>
      </c>
      <c r="BG26" s="3" t="n">
        <f aca="false">SUM(BG20:BG25)</f>
        <v>6400</v>
      </c>
      <c r="BH26" s="3" t="n">
        <f aca="false">SUM(BH20:BH25)</f>
        <v>7538</v>
      </c>
      <c r="BI26" s="3" t="n">
        <f aca="false">SUM(BI20:BI25)</f>
        <v>6189</v>
      </c>
      <c r="BJ26" s="3" t="n">
        <f aca="false">SUM(BJ20:BJ25)</f>
        <v>6635</v>
      </c>
      <c r="BK26" s="3" t="n">
        <f aca="false">SUM(BK20:BK25)</f>
        <v>5532</v>
      </c>
      <c r="BL26" s="3" t="n">
        <f aca="false">SUM(BL20:BL25)</f>
        <v>5721</v>
      </c>
      <c r="BM26" s="3" t="n">
        <f aca="false">SUM(BM20:BM25)</f>
        <v>8548</v>
      </c>
      <c r="BN26" s="3" t="n">
        <f aca="false">SUM(BN20:BN25)</f>
        <v>7173</v>
      </c>
      <c r="BO26" s="3" t="n">
        <f aca="false">SUM(BO20:BO25)</f>
        <v>7628</v>
      </c>
      <c r="BP26" s="3" t="n">
        <f aca="false">SUM(BP20:BP25)</f>
        <v>6992</v>
      </c>
      <c r="BQ26" s="3" t="n">
        <f aca="false">SUM(BQ20:BQ25)</f>
        <v>6286</v>
      </c>
      <c r="BR26" s="2"/>
      <c r="BS26" s="2"/>
      <c r="BT26" s="2"/>
      <c r="BU26" s="2"/>
      <c r="BV26" s="2"/>
      <c r="BW26" s="2"/>
      <c r="BX26" s="2"/>
      <c r="BY26" s="2"/>
    </row>
    <row r="27" customFormat="false" ht="12.75" hidden="false" customHeight="false" outlineLevel="0" collapsed="false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customFormat="false" ht="12.75" hidden="false" customHeight="false" outlineLevel="0" collapsed="false">
      <c r="B28" s="12" t="s">
        <v>52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customFormat="false" ht="12.75" hidden="false" customHeight="false" outlineLevel="0" collapsed="false">
      <c r="A29" s="0" t="n">
        <v>27</v>
      </c>
      <c r="B29" s="0" t="s">
        <v>53</v>
      </c>
      <c r="C29" s="2" t="n">
        <f aca="false">AVERAGE(J29:U29)</f>
        <v>0</v>
      </c>
      <c r="D29" s="2" t="n">
        <f aca="false">AVERAGE(V29:AG29)</f>
        <v>0</v>
      </c>
      <c r="E29" s="2" t="n">
        <f aca="false">AVERAGE(AH29:AS29)</f>
        <v>0</v>
      </c>
      <c r="F29" s="2" t="n">
        <f aca="false">AVERAGE(AT29:BE29)</f>
        <v>0</v>
      </c>
      <c r="G29" s="2" t="n">
        <f aca="false">AVERAGE(BF29:BQ29)</f>
        <v>0</v>
      </c>
      <c r="H29" s="2" t="n">
        <f aca="false">AVERAGE(C29:G29)</f>
        <v>0</v>
      </c>
      <c r="I29" s="2"/>
      <c r="J29" s="2" t="n">
        <f aca="false">2002e!F41</f>
        <v>0</v>
      </c>
      <c r="K29" s="2" t="n">
        <f aca="false">2002e!G41</f>
        <v>0</v>
      </c>
      <c r="L29" s="2" t="n">
        <f aca="false">2002e!H41</f>
        <v>0</v>
      </c>
      <c r="M29" s="2" t="n">
        <f aca="false">2002e!I41</f>
        <v>0</v>
      </c>
      <c r="N29" s="2" t="n">
        <f aca="false">2002e!J41</f>
        <v>0</v>
      </c>
      <c r="O29" s="2" t="n">
        <f aca="false">2002e!K41</f>
        <v>0</v>
      </c>
      <c r="P29" s="2" t="n">
        <f aca="false">AVERAGE(2002e!L41,2002e!M41)</f>
        <v>0</v>
      </c>
      <c r="Q29" s="2" t="n">
        <f aca="false">2002e!N41</f>
        <v>0</v>
      </c>
      <c r="R29" s="2" t="n">
        <f aca="false">2002e!O41</f>
        <v>0</v>
      </c>
      <c r="S29" s="2" t="n">
        <f aca="false">2002e!P41</f>
        <v>0</v>
      </c>
      <c r="T29" s="2" t="n">
        <f aca="false">AVERAGE(2003e!C41,2003e!D41)</f>
        <v>0</v>
      </c>
      <c r="U29" s="2" t="n">
        <f aca="false">2003e!E41</f>
        <v>0</v>
      </c>
      <c r="V29" s="2" t="n">
        <f aca="false">2003e!F41</f>
        <v>0</v>
      </c>
      <c r="W29" s="2" t="n">
        <f aca="false">2003e!G41</f>
        <v>0</v>
      </c>
      <c r="X29" s="2" t="n">
        <f aca="false">2003e!H41</f>
        <v>0</v>
      </c>
      <c r="Y29" s="2" t="n">
        <f aca="false">2003e!I41</f>
        <v>0</v>
      </c>
      <c r="Z29" s="2" t="n">
        <f aca="false">2003e!J41</f>
        <v>0</v>
      </c>
      <c r="AA29" s="2" t="n">
        <f aca="false">2003e!K41</f>
        <v>0</v>
      </c>
      <c r="AB29" s="2" t="n">
        <f aca="false">AVERAGE(2003e!L41,2003e!M41)</f>
        <v>0</v>
      </c>
      <c r="AC29" s="2" t="n">
        <f aca="false">2003e!N41</f>
        <v>0</v>
      </c>
      <c r="AD29" s="2" t="n">
        <f aca="false">2003e!O41</f>
        <v>0</v>
      </c>
      <c r="AE29" s="2" t="n">
        <f aca="false">2003e!P41</f>
        <v>0</v>
      </c>
      <c r="AF29" s="2" t="n">
        <f aca="false">AVERAGE(2004e!C41,2004e!D41)</f>
        <v>0</v>
      </c>
      <c r="AG29" s="2" t="n">
        <f aca="false">2004e!E41</f>
        <v>0</v>
      </c>
      <c r="AH29" s="2" t="n">
        <f aca="false">2004e!F41</f>
        <v>0</v>
      </c>
      <c r="AI29" s="2" t="n">
        <f aca="false">2004e!G41</f>
        <v>0</v>
      </c>
      <c r="AJ29" s="2" t="n">
        <f aca="false">2004e!H41</f>
        <v>0</v>
      </c>
      <c r="AK29" s="2" t="n">
        <f aca="false">2004e!I41</f>
        <v>0</v>
      </c>
      <c r="AL29" s="2" t="n">
        <f aca="false">2004e!J41</f>
        <v>0</v>
      </c>
      <c r="AM29" s="2" t="n">
        <f aca="false">2004e!K41</f>
        <v>0</v>
      </c>
      <c r="AN29" s="2" t="n">
        <f aca="false">AVERAGE(2004e!L41,2004e!M41)</f>
        <v>0</v>
      </c>
      <c r="AO29" s="2" t="n">
        <f aca="false">2004e!N41</f>
        <v>0</v>
      </c>
      <c r="AP29" s="2" t="n">
        <f aca="false">2004e!O41</f>
        <v>0</v>
      </c>
      <c r="AQ29" s="2" t="n">
        <f aca="false">2004e!P41</f>
        <v>0</v>
      </c>
      <c r="AR29" s="2" t="n">
        <f aca="false">AVERAGE(2005e!C41,2005e!D41)</f>
        <v>0</v>
      </c>
      <c r="AS29" s="2" t="n">
        <f aca="false">2005e!E41</f>
        <v>0</v>
      </c>
      <c r="AT29" s="2" t="n">
        <f aca="false">2005e!F41</f>
        <v>0</v>
      </c>
      <c r="AU29" s="2" t="n">
        <f aca="false">2005e!G41</f>
        <v>0</v>
      </c>
      <c r="AV29" s="2" t="n">
        <f aca="false">2005e!H41</f>
        <v>0</v>
      </c>
      <c r="AW29" s="2" t="n">
        <f aca="false">2005e!I41</f>
        <v>0</v>
      </c>
      <c r="AX29" s="2" t="n">
        <f aca="false">2005e!J41</f>
        <v>0</v>
      </c>
      <c r="AY29" s="2" t="n">
        <f aca="false">2005e!K41</f>
        <v>0</v>
      </c>
      <c r="AZ29" s="2" t="n">
        <f aca="false">AVERAGE(2005e!L41,2005e!M41)</f>
        <v>0</v>
      </c>
      <c r="BA29" s="2" t="n">
        <f aca="false">2005e!N41</f>
        <v>0</v>
      </c>
      <c r="BB29" s="2" t="n">
        <f aca="false">2005e!O41</f>
        <v>0</v>
      </c>
      <c r="BC29" s="2" t="n">
        <f aca="false">2005e!P41</f>
        <v>0</v>
      </c>
      <c r="BD29" s="2" t="n">
        <f aca="false">AVERAGE(2006e!C41,2006e!D41)</f>
        <v>0</v>
      </c>
      <c r="BE29" s="2" t="n">
        <f aca="false">2006e!E41</f>
        <v>0</v>
      </c>
      <c r="BF29" s="2" t="n">
        <f aca="false">2006e!F41</f>
        <v>0</v>
      </c>
      <c r="BG29" s="2" t="n">
        <f aca="false">2006e!G41</f>
        <v>0</v>
      </c>
      <c r="BH29" s="2" t="n">
        <f aca="false">2006e!H41</f>
        <v>0</v>
      </c>
      <c r="BI29" s="2" t="n">
        <f aca="false">2006e!I41</f>
        <v>0</v>
      </c>
      <c r="BJ29" s="2" t="n">
        <f aca="false">2006e!J41</f>
        <v>0</v>
      </c>
      <c r="BK29" s="2" t="n">
        <f aca="false">2006e!K41</f>
        <v>0</v>
      </c>
      <c r="BL29" s="2" t="n">
        <f aca="false">AVERAGE(2006e!L41,2006e!M41)</f>
        <v>0</v>
      </c>
      <c r="BM29" s="2" t="n">
        <f aca="false">2006e!N41</f>
        <v>0</v>
      </c>
      <c r="BN29" s="2" t="n">
        <f aca="false">2006e!O41</f>
        <v>0</v>
      </c>
      <c r="BO29" s="2" t="n">
        <f aca="false">2006e!P41</f>
        <v>0</v>
      </c>
      <c r="BP29" s="2" t="n">
        <f aca="false">AVERAGE(2007e!C41,2007e!D41)</f>
        <v>0</v>
      </c>
      <c r="BQ29" s="2" t="n">
        <f aca="false">2007e!E41</f>
        <v>0</v>
      </c>
      <c r="BR29" s="2"/>
      <c r="BS29" s="2"/>
      <c r="BT29" s="2"/>
      <c r="BU29" s="2"/>
      <c r="BV29" s="2"/>
      <c r="BW29" s="2"/>
      <c r="BX29" s="2"/>
      <c r="BY29" s="2"/>
    </row>
    <row r="30" customFormat="false" ht="12.75" hidden="false" customHeight="false" outlineLevel="0" collapsed="false">
      <c r="A30" s="0" t="n">
        <v>28</v>
      </c>
      <c r="B30" s="0" t="s">
        <v>54</v>
      </c>
      <c r="C30" s="2" t="n">
        <f aca="false">AVERAGE(J30:U30)</f>
        <v>0</v>
      </c>
      <c r="D30" s="2" t="n">
        <f aca="false">AVERAGE(V30:AG30)</f>
        <v>0</v>
      </c>
      <c r="E30" s="2" t="n">
        <f aca="false">AVERAGE(AH30:AS30)</f>
        <v>0</v>
      </c>
      <c r="F30" s="2" t="n">
        <f aca="false">AVERAGE(AT30:BE30)</f>
        <v>0</v>
      </c>
      <c r="G30" s="2" t="n">
        <f aca="false">AVERAGE(BF30:BQ30)</f>
        <v>0</v>
      </c>
      <c r="H30" s="2" t="n">
        <f aca="false">AVERAGE(C30:G30)</f>
        <v>0</v>
      </c>
      <c r="I30" s="2"/>
      <c r="J30" s="2" t="n">
        <f aca="false">2002e!F42</f>
        <v>0</v>
      </c>
      <c r="K30" s="2" t="n">
        <f aca="false">2002e!G42</f>
        <v>0</v>
      </c>
      <c r="L30" s="2" t="n">
        <f aca="false">2002e!H42</f>
        <v>0</v>
      </c>
      <c r="M30" s="2" t="n">
        <f aca="false">2002e!I42</f>
        <v>0</v>
      </c>
      <c r="N30" s="2" t="n">
        <f aca="false">2002e!J42</f>
        <v>0</v>
      </c>
      <c r="O30" s="2" t="n">
        <f aca="false">2002e!K42</f>
        <v>0</v>
      </c>
      <c r="P30" s="2" t="n">
        <f aca="false">AVERAGE(2002e!L42,2002e!M42)</f>
        <v>0</v>
      </c>
      <c r="Q30" s="2" t="n">
        <f aca="false">2002e!N42</f>
        <v>0</v>
      </c>
      <c r="R30" s="2" t="n">
        <f aca="false">2002e!O42</f>
        <v>0</v>
      </c>
      <c r="S30" s="2" t="n">
        <f aca="false">2002e!P42</f>
        <v>0</v>
      </c>
      <c r="T30" s="2" t="n">
        <f aca="false">AVERAGE(2003e!C42,2003e!D42)</f>
        <v>0</v>
      </c>
      <c r="U30" s="2" t="n">
        <f aca="false">2003e!E42</f>
        <v>0</v>
      </c>
      <c r="V30" s="2" t="n">
        <f aca="false">2003e!F42</f>
        <v>0</v>
      </c>
      <c r="W30" s="2" t="n">
        <f aca="false">2003e!G42</f>
        <v>0</v>
      </c>
      <c r="X30" s="2" t="n">
        <f aca="false">2003e!H42</f>
        <v>0</v>
      </c>
      <c r="Y30" s="2" t="n">
        <f aca="false">2003e!I42</f>
        <v>0</v>
      </c>
      <c r="Z30" s="2" t="n">
        <f aca="false">2003e!J42</f>
        <v>0</v>
      </c>
      <c r="AA30" s="2" t="n">
        <f aca="false">2003e!K42</f>
        <v>0</v>
      </c>
      <c r="AB30" s="2" t="n">
        <f aca="false">AVERAGE(2003e!L42,2003e!M42)</f>
        <v>0</v>
      </c>
      <c r="AC30" s="2" t="n">
        <f aca="false">2003e!N42</f>
        <v>0</v>
      </c>
      <c r="AD30" s="2" t="n">
        <f aca="false">2003e!O42</f>
        <v>0</v>
      </c>
      <c r="AE30" s="2" t="n">
        <f aca="false">2003e!P42</f>
        <v>0</v>
      </c>
      <c r="AF30" s="2" t="n">
        <f aca="false">AVERAGE(2004e!C42,2004e!D42)</f>
        <v>0</v>
      </c>
      <c r="AG30" s="2" t="n">
        <f aca="false">2004e!E42</f>
        <v>0</v>
      </c>
      <c r="AH30" s="2" t="n">
        <f aca="false">2004e!F42</f>
        <v>0</v>
      </c>
      <c r="AI30" s="2" t="n">
        <f aca="false">2004e!G42</f>
        <v>0</v>
      </c>
      <c r="AJ30" s="2" t="n">
        <f aca="false">2004e!H42</f>
        <v>0</v>
      </c>
      <c r="AK30" s="2" t="n">
        <f aca="false">2004e!I42</f>
        <v>0</v>
      </c>
      <c r="AL30" s="2" t="n">
        <f aca="false">2004e!J42</f>
        <v>0</v>
      </c>
      <c r="AM30" s="2" t="n">
        <f aca="false">2004e!K42</f>
        <v>0</v>
      </c>
      <c r="AN30" s="2" t="n">
        <f aca="false">AVERAGE(2004e!L42,2004e!M42)</f>
        <v>0</v>
      </c>
      <c r="AO30" s="2" t="n">
        <f aca="false">2004e!N42</f>
        <v>0</v>
      </c>
      <c r="AP30" s="2" t="n">
        <f aca="false">2004e!O42</f>
        <v>0</v>
      </c>
      <c r="AQ30" s="2" t="n">
        <f aca="false">2004e!P42</f>
        <v>0</v>
      </c>
      <c r="AR30" s="2" t="n">
        <f aca="false">AVERAGE(2005e!C42,2005e!D42)</f>
        <v>0</v>
      </c>
      <c r="AS30" s="2" t="n">
        <f aca="false">2005e!E42</f>
        <v>0</v>
      </c>
      <c r="AT30" s="2" t="n">
        <f aca="false">2005e!F42</f>
        <v>0</v>
      </c>
      <c r="AU30" s="2" t="n">
        <f aca="false">2005e!G42</f>
        <v>0</v>
      </c>
      <c r="AV30" s="2" t="n">
        <f aca="false">2005e!H42</f>
        <v>0</v>
      </c>
      <c r="AW30" s="2" t="n">
        <f aca="false">2005e!I42</f>
        <v>0</v>
      </c>
      <c r="AX30" s="2" t="n">
        <f aca="false">2005e!J42</f>
        <v>0</v>
      </c>
      <c r="AY30" s="2" t="n">
        <f aca="false">2005e!K42</f>
        <v>0</v>
      </c>
      <c r="AZ30" s="2" t="n">
        <f aca="false">AVERAGE(2005e!L42,2005e!M42)</f>
        <v>0</v>
      </c>
      <c r="BA30" s="2" t="n">
        <f aca="false">2005e!N42</f>
        <v>0</v>
      </c>
      <c r="BB30" s="2" t="n">
        <f aca="false">2005e!O42</f>
        <v>0</v>
      </c>
      <c r="BC30" s="2" t="n">
        <f aca="false">2005e!P42</f>
        <v>0</v>
      </c>
      <c r="BD30" s="2" t="n">
        <f aca="false">AVERAGE(2006e!C42,2006e!D42)</f>
        <v>0</v>
      </c>
      <c r="BE30" s="2" t="n">
        <f aca="false">2006e!E42</f>
        <v>0</v>
      </c>
      <c r="BF30" s="2" t="n">
        <f aca="false">2006e!F42</f>
        <v>0</v>
      </c>
      <c r="BG30" s="2" t="n">
        <f aca="false">2006e!G42</f>
        <v>0</v>
      </c>
      <c r="BH30" s="2" t="n">
        <f aca="false">2006e!H42</f>
        <v>0</v>
      </c>
      <c r="BI30" s="2" t="n">
        <f aca="false">2006e!I42</f>
        <v>0</v>
      </c>
      <c r="BJ30" s="2" t="n">
        <f aca="false">2006e!J42</f>
        <v>0</v>
      </c>
      <c r="BK30" s="2" t="n">
        <f aca="false">2006e!K42</f>
        <v>0</v>
      </c>
      <c r="BL30" s="2" t="n">
        <f aca="false">AVERAGE(2006e!L42,2006e!M42)</f>
        <v>0</v>
      </c>
      <c r="BM30" s="2" t="n">
        <f aca="false">2006e!N42</f>
        <v>0</v>
      </c>
      <c r="BN30" s="2" t="n">
        <f aca="false">2006e!O42</f>
        <v>0</v>
      </c>
      <c r="BO30" s="2" t="n">
        <f aca="false">2006e!P42</f>
        <v>0</v>
      </c>
      <c r="BP30" s="2" t="n">
        <f aca="false">AVERAGE(2007e!C42,2007e!D42)</f>
        <v>0</v>
      </c>
      <c r="BQ30" s="2" t="n">
        <f aca="false">2007e!E42</f>
        <v>0</v>
      </c>
      <c r="BR30" s="2"/>
      <c r="BS30" s="2"/>
      <c r="BT30" s="2"/>
      <c r="BU30" s="2"/>
      <c r="BV30" s="2"/>
      <c r="BW30" s="2"/>
      <c r="BX30" s="2"/>
      <c r="BY30" s="2"/>
    </row>
    <row r="31" customFormat="false" ht="12.75" hidden="false" customHeight="false" outlineLevel="0" collapsed="false">
      <c r="A31" s="0" t="n">
        <v>29</v>
      </c>
      <c r="B31" s="0" t="s">
        <v>55</v>
      </c>
      <c r="C31" s="2" t="n">
        <f aca="false">AVERAGE(J31:U31)</f>
        <v>28.9166666666667</v>
      </c>
      <c r="D31" s="2" t="n">
        <f aca="false">AVERAGE(V31:AG31)</f>
        <v>28.9166666666667</v>
      </c>
      <c r="E31" s="2" t="n">
        <f aca="false">AVERAGE(AH31:AS31)</f>
        <v>28.9166666666667</v>
      </c>
      <c r="F31" s="2" t="n">
        <f aca="false">AVERAGE(AT31:BE31)</f>
        <v>28.9166666666667</v>
      </c>
      <c r="G31" s="2" t="n">
        <f aca="false">AVERAGE(BF31:BQ31)</f>
        <v>28.9166666666667</v>
      </c>
      <c r="H31" s="2" t="n">
        <f aca="false">AVERAGE(C31:G31)</f>
        <v>28.9166666666667</v>
      </c>
      <c r="I31" s="2"/>
      <c r="J31" s="2" t="n">
        <f aca="false">2002e!F43</f>
        <v>28</v>
      </c>
      <c r="K31" s="2" t="n">
        <f aca="false">2002e!G43</f>
        <v>29</v>
      </c>
      <c r="L31" s="2" t="n">
        <f aca="false">2002e!H43</f>
        <v>31</v>
      </c>
      <c r="M31" s="2" t="n">
        <f aca="false">2002e!I43</f>
        <v>32</v>
      </c>
      <c r="N31" s="2" t="n">
        <f aca="false">2002e!J43</f>
        <v>31</v>
      </c>
      <c r="O31" s="2" t="n">
        <f aca="false">2002e!K43</f>
        <v>31</v>
      </c>
      <c r="P31" s="2" t="n">
        <f aca="false">AVERAGE(2002e!L43,2002e!M43)</f>
        <v>30</v>
      </c>
      <c r="Q31" s="2" t="n">
        <f aca="false">2002e!N43</f>
        <v>27</v>
      </c>
      <c r="R31" s="2" t="n">
        <f aca="false">2002e!O43</f>
        <v>27</v>
      </c>
      <c r="S31" s="2" t="n">
        <f aca="false">2002e!P43</f>
        <v>27</v>
      </c>
      <c r="T31" s="2" t="n">
        <f aca="false">AVERAGE(2003e!C43,2003e!D43)</f>
        <v>27</v>
      </c>
      <c r="U31" s="2" t="n">
        <f aca="false">2003e!E43</f>
        <v>27</v>
      </c>
      <c r="V31" s="2" t="n">
        <f aca="false">2003e!F43</f>
        <v>28</v>
      </c>
      <c r="W31" s="2" t="n">
        <f aca="false">2003e!G43</f>
        <v>29</v>
      </c>
      <c r="X31" s="2" t="n">
        <f aca="false">2003e!H43</f>
        <v>31</v>
      </c>
      <c r="Y31" s="2" t="n">
        <f aca="false">2003e!I43</f>
        <v>32</v>
      </c>
      <c r="Z31" s="2" t="n">
        <f aca="false">2003e!J43</f>
        <v>31</v>
      </c>
      <c r="AA31" s="2" t="n">
        <f aca="false">2003e!K43</f>
        <v>31</v>
      </c>
      <c r="AB31" s="2" t="n">
        <f aca="false">AVERAGE(2003e!L43,2003e!M43)</f>
        <v>30</v>
      </c>
      <c r="AC31" s="2" t="n">
        <f aca="false">2003e!N43</f>
        <v>27</v>
      </c>
      <c r="AD31" s="2" t="n">
        <f aca="false">2003e!O43</f>
        <v>27</v>
      </c>
      <c r="AE31" s="2" t="n">
        <f aca="false">2003e!P43</f>
        <v>27</v>
      </c>
      <c r="AF31" s="2" t="n">
        <f aca="false">AVERAGE(2004e!C43,2004e!D43)</f>
        <v>27</v>
      </c>
      <c r="AG31" s="2" t="n">
        <f aca="false">2004e!E43</f>
        <v>27</v>
      </c>
      <c r="AH31" s="2" t="n">
        <f aca="false">2004e!F43</f>
        <v>28</v>
      </c>
      <c r="AI31" s="2" t="n">
        <f aca="false">2004e!G43</f>
        <v>29</v>
      </c>
      <c r="AJ31" s="2" t="n">
        <f aca="false">2004e!H43</f>
        <v>31</v>
      </c>
      <c r="AK31" s="2" t="n">
        <f aca="false">2004e!I43</f>
        <v>32</v>
      </c>
      <c r="AL31" s="2" t="n">
        <f aca="false">2004e!J43</f>
        <v>31</v>
      </c>
      <c r="AM31" s="2" t="n">
        <f aca="false">2004e!K43</f>
        <v>31</v>
      </c>
      <c r="AN31" s="2" t="n">
        <f aca="false">AVERAGE(2004e!L43,2004e!M43)</f>
        <v>30</v>
      </c>
      <c r="AO31" s="2" t="n">
        <f aca="false">2004e!N43</f>
        <v>27</v>
      </c>
      <c r="AP31" s="2" t="n">
        <f aca="false">2004e!O43</f>
        <v>27</v>
      </c>
      <c r="AQ31" s="2" t="n">
        <f aca="false">2004e!P43</f>
        <v>27</v>
      </c>
      <c r="AR31" s="2" t="n">
        <f aca="false">AVERAGE(2005e!C43,2005e!D43)</f>
        <v>27</v>
      </c>
      <c r="AS31" s="2" t="n">
        <f aca="false">2005e!E43</f>
        <v>27</v>
      </c>
      <c r="AT31" s="2" t="n">
        <f aca="false">2005e!F43</f>
        <v>28</v>
      </c>
      <c r="AU31" s="2" t="n">
        <f aca="false">2005e!G43</f>
        <v>29</v>
      </c>
      <c r="AV31" s="2" t="n">
        <f aca="false">2005e!H43</f>
        <v>31</v>
      </c>
      <c r="AW31" s="2" t="n">
        <f aca="false">2005e!I43</f>
        <v>32</v>
      </c>
      <c r="AX31" s="2" t="n">
        <f aca="false">2005e!J43</f>
        <v>31</v>
      </c>
      <c r="AY31" s="2" t="n">
        <f aca="false">2005e!K43</f>
        <v>31</v>
      </c>
      <c r="AZ31" s="2" t="n">
        <f aca="false">AVERAGE(2005e!L43,2005e!M43)</f>
        <v>30</v>
      </c>
      <c r="BA31" s="2" t="n">
        <f aca="false">2005e!N43</f>
        <v>27</v>
      </c>
      <c r="BB31" s="2" t="n">
        <f aca="false">2005e!O43</f>
        <v>27</v>
      </c>
      <c r="BC31" s="2" t="n">
        <f aca="false">2005e!P43</f>
        <v>27</v>
      </c>
      <c r="BD31" s="2" t="n">
        <f aca="false">AVERAGE(2006e!C43,2006e!D43)</f>
        <v>27</v>
      </c>
      <c r="BE31" s="2" t="n">
        <f aca="false">2006e!E43</f>
        <v>27</v>
      </c>
      <c r="BF31" s="2" t="n">
        <f aca="false">2006e!F43</f>
        <v>28</v>
      </c>
      <c r="BG31" s="2" t="n">
        <f aca="false">2006e!G43</f>
        <v>29</v>
      </c>
      <c r="BH31" s="2" t="n">
        <f aca="false">2006e!H43</f>
        <v>31</v>
      </c>
      <c r="BI31" s="2" t="n">
        <f aca="false">2006e!I43</f>
        <v>32</v>
      </c>
      <c r="BJ31" s="2" t="n">
        <f aca="false">2006e!J43</f>
        <v>31</v>
      </c>
      <c r="BK31" s="2" t="n">
        <f aca="false">2006e!K43</f>
        <v>31</v>
      </c>
      <c r="BL31" s="2" t="n">
        <f aca="false">AVERAGE(2006e!L43,2006e!M43)</f>
        <v>30</v>
      </c>
      <c r="BM31" s="2" t="n">
        <f aca="false">2006e!N43</f>
        <v>27</v>
      </c>
      <c r="BN31" s="2" t="n">
        <f aca="false">2006e!O43</f>
        <v>27</v>
      </c>
      <c r="BO31" s="2" t="n">
        <f aca="false">2006e!P43</f>
        <v>27</v>
      </c>
      <c r="BP31" s="2" t="n">
        <f aca="false">AVERAGE(2007e!C43,2007e!D43)</f>
        <v>27</v>
      </c>
      <c r="BQ31" s="2" t="n">
        <f aca="false">2007e!E43</f>
        <v>27</v>
      </c>
      <c r="BR31" s="2"/>
      <c r="BS31" s="2"/>
      <c r="BT31" s="2"/>
      <c r="BU31" s="2"/>
      <c r="BV31" s="2"/>
      <c r="BW31" s="2"/>
      <c r="BX31" s="2"/>
      <c r="BY31" s="2"/>
    </row>
    <row r="32" customFormat="false" ht="12.75" hidden="false" customHeight="false" outlineLevel="0" collapsed="false">
      <c r="A32" s="0" t="n">
        <v>30</v>
      </c>
      <c r="B32" s="0" t="s">
        <v>56</v>
      </c>
      <c r="C32" s="2" t="n">
        <f aca="false">AVERAGE(J32:U32)</f>
        <v>0</v>
      </c>
      <c r="D32" s="2" t="n">
        <f aca="false">AVERAGE(V32:AG32)</f>
        <v>0</v>
      </c>
      <c r="E32" s="2" t="n">
        <f aca="false">AVERAGE(AH32:AS32)</f>
        <v>0</v>
      </c>
      <c r="F32" s="2" t="n">
        <f aca="false">AVERAGE(AT32:BE32)</f>
        <v>0</v>
      </c>
      <c r="G32" s="2" t="n">
        <f aca="false">AVERAGE(BF32:BQ32)</f>
        <v>0</v>
      </c>
      <c r="H32" s="2" t="n">
        <f aca="false">AVERAGE(C32:G32)</f>
        <v>0</v>
      </c>
      <c r="I32" s="2"/>
      <c r="J32" s="2" t="n">
        <f aca="false">2002e!F44</f>
        <v>0</v>
      </c>
      <c r="K32" s="2" t="n">
        <f aca="false">2002e!G44</f>
        <v>0</v>
      </c>
      <c r="L32" s="2" t="n">
        <f aca="false">2002e!H44</f>
        <v>0</v>
      </c>
      <c r="M32" s="2" t="n">
        <f aca="false">2002e!I44</f>
        <v>0</v>
      </c>
      <c r="N32" s="2" t="n">
        <f aca="false">2002e!J44</f>
        <v>0</v>
      </c>
      <c r="O32" s="2" t="n">
        <f aca="false">2002e!K44</f>
        <v>0</v>
      </c>
      <c r="P32" s="2" t="n">
        <f aca="false">AVERAGE(2002e!L44,2002e!M44)</f>
        <v>0</v>
      </c>
      <c r="Q32" s="2" t="n">
        <f aca="false">2002e!N44</f>
        <v>0</v>
      </c>
      <c r="R32" s="2" t="n">
        <f aca="false">2002e!O44</f>
        <v>0</v>
      </c>
      <c r="S32" s="2" t="n">
        <f aca="false">2002e!P44</f>
        <v>0</v>
      </c>
      <c r="T32" s="2" t="n">
        <f aca="false">AVERAGE(2003e!C44,2003e!D44)</f>
        <v>0</v>
      </c>
      <c r="U32" s="2" t="n">
        <f aca="false">2003e!E44</f>
        <v>0</v>
      </c>
      <c r="V32" s="2" t="n">
        <f aca="false">2003e!F44</f>
        <v>0</v>
      </c>
      <c r="W32" s="2" t="n">
        <f aca="false">2003e!G44</f>
        <v>0</v>
      </c>
      <c r="X32" s="2" t="n">
        <f aca="false">2003e!H44</f>
        <v>0</v>
      </c>
      <c r="Y32" s="2" t="n">
        <f aca="false">2003e!I44</f>
        <v>0</v>
      </c>
      <c r="Z32" s="2" t="n">
        <f aca="false">2003e!J44</f>
        <v>0</v>
      </c>
      <c r="AA32" s="2" t="n">
        <f aca="false">2003e!K44</f>
        <v>0</v>
      </c>
      <c r="AB32" s="2" t="n">
        <f aca="false">AVERAGE(2003e!L44,2003e!M44)</f>
        <v>0</v>
      </c>
      <c r="AC32" s="2" t="n">
        <f aca="false">2003e!N44</f>
        <v>0</v>
      </c>
      <c r="AD32" s="2" t="n">
        <f aca="false">2003e!O44</f>
        <v>0</v>
      </c>
      <c r="AE32" s="2" t="n">
        <f aca="false">2003e!P44</f>
        <v>0</v>
      </c>
      <c r="AF32" s="2" t="n">
        <f aca="false">AVERAGE(2004e!C44,2004e!D44)</f>
        <v>0</v>
      </c>
      <c r="AG32" s="2" t="n">
        <f aca="false">2004e!E44</f>
        <v>0</v>
      </c>
      <c r="AH32" s="2" t="n">
        <f aca="false">2004e!F44</f>
        <v>0</v>
      </c>
      <c r="AI32" s="2" t="n">
        <f aca="false">2004e!G44</f>
        <v>0</v>
      </c>
      <c r="AJ32" s="2" t="n">
        <f aca="false">2004e!H44</f>
        <v>0</v>
      </c>
      <c r="AK32" s="2" t="n">
        <f aca="false">2004e!I44</f>
        <v>0</v>
      </c>
      <c r="AL32" s="2" t="n">
        <f aca="false">2004e!J44</f>
        <v>0</v>
      </c>
      <c r="AM32" s="2" t="n">
        <f aca="false">2004e!K44</f>
        <v>0</v>
      </c>
      <c r="AN32" s="2" t="n">
        <f aca="false">AVERAGE(2004e!L44,2004e!M44)</f>
        <v>0</v>
      </c>
      <c r="AO32" s="2" t="n">
        <f aca="false">2004e!N44</f>
        <v>0</v>
      </c>
      <c r="AP32" s="2" t="n">
        <f aca="false">2004e!O44</f>
        <v>0</v>
      </c>
      <c r="AQ32" s="2" t="n">
        <f aca="false">2004e!P44</f>
        <v>0</v>
      </c>
      <c r="AR32" s="2" t="n">
        <f aca="false">AVERAGE(2005e!C44,2005e!D44)</f>
        <v>0</v>
      </c>
      <c r="AS32" s="2" t="n">
        <f aca="false">2005e!E44</f>
        <v>0</v>
      </c>
      <c r="AT32" s="2" t="n">
        <f aca="false">2005e!F44</f>
        <v>0</v>
      </c>
      <c r="AU32" s="2" t="n">
        <f aca="false">2005e!G44</f>
        <v>0</v>
      </c>
      <c r="AV32" s="2" t="n">
        <f aca="false">2005e!H44</f>
        <v>0</v>
      </c>
      <c r="AW32" s="2" t="n">
        <f aca="false">2005e!I44</f>
        <v>0</v>
      </c>
      <c r="AX32" s="2" t="n">
        <f aca="false">2005e!J44</f>
        <v>0</v>
      </c>
      <c r="AY32" s="2" t="n">
        <f aca="false">2005e!K44</f>
        <v>0</v>
      </c>
      <c r="AZ32" s="2" t="n">
        <f aca="false">AVERAGE(2005e!L44,2005e!M44)</f>
        <v>0</v>
      </c>
      <c r="BA32" s="2" t="n">
        <f aca="false">2005e!N44</f>
        <v>0</v>
      </c>
      <c r="BB32" s="2" t="n">
        <f aca="false">2005e!O44</f>
        <v>0</v>
      </c>
      <c r="BC32" s="2" t="n">
        <f aca="false">2005e!P44</f>
        <v>0</v>
      </c>
      <c r="BD32" s="2" t="n">
        <f aca="false">AVERAGE(2006e!C44,2006e!D44)</f>
        <v>0</v>
      </c>
      <c r="BE32" s="2" t="n">
        <f aca="false">2006e!E44</f>
        <v>0</v>
      </c>
      <c r="BF32" s="2" t="n">
        <f aca="false">2006e!F44</f>
        <v>0</v>
      </c>
      <c r="BG32" s="2" t="n">
        <f aca="false">2006e!G44</f>
        <v>0</v>
      </c>
      <c r="BH32" s="2" t="n">
        <f aca="false">2006e!H44</f>
        <v>0</v>
      </c>
      <c r="BI32" s="2" t="n">
        <f aca="false">2006e!I44</f>
        <v>0</v>
      </c>
      <c r="BJ32" s="2" t="n">
        <f aca="false">2006e!J44</f>
        <v>0</v>
      </c>
      <c r="BK32" s="2" t="n">
        <f aca="false">2006e!K44</f>
        <v>0</v>
      </c>
      <c r="BL32" s="2" t="n">
        <f aca="false">AVERAGE(2006e!L44,2006e!M44)</f>
        <v>0</v>
      </c>
      <c r="BM32" s="2" t="n">
        <f aca="false">2006e!N44</f>
        <v>0</v>
      </c>
      <c r="BN32" s="2" t="n">
        <f aca="false">2006e!O44</f>
        <v>0</v>
      </c>
      <c r="BO32" s="2" t="n">
        <f aca="false">2006e!P44</f>
        <v>0</v>
      </c>
      <c r="BP32" s="2" t="n">
        <f aca="false">AVERAGE(2007e!C44,2007e!D44)</f>
        <v>0</v>
      </c>
      <c r="BQ32" s="2" t="n">
        <f aca="false">2007e!E44</f>
        <v>0</v>
      </c>
      <c r="BR32" s="2"/>
      <c r="BS32" s="2"/>
      <c r="BT32" s="2"/>
      <c r="BU32" s="2"/>
      <c r="BV32" s="2"/>
      <c r="BW32" s="2"/>
      <c r="BX32" s="2"/>
      <c r="BY32" s="2"/>
    </row>
    <row r="33" customFormat="false" ht="12.75" hidden="false" customHeight="false" outlineLevel="0" collapsed="false">
      <c r="A33" s="0" t="n">
        <v>31</v>
      </c>
      <c r="B33" s="0" t="s">
        <v>57</v>
      </c>
      <c r="C33" s="2" t="n">
        <f aca="false">AVERAGE(J33:U33)</f>
        <v>218.625</v>
      </c>
      <c r="D33" s="2" t="n">
        <f aca="false">AVERAGE(V33:AG33)</f>
        <v>218.625</v>
      </c>
      <c r="E33" s="2" t="n">
        <f aca="false">AVERAGE(AH33:AS33)</f>
        <v>204.125</v>
      </c>
      <c r="F33" s="2" t="n">
        <f aca="false">AVERAGE(AT33:BE33)</f>
        <v>183.208333333333</v>
      </c>
      <c r="G33" s="2" t="n">
        <f aca="false">AVERAGE(BF33:BQ33)</f>
        <v>183.208333333333</v>
      </c>
      <c r="H33" s="2" t="n">
        <f aca="false">AVERAGE(C33:G33)</f>
        <v>201.558333333333</v>
      </c>
      <c r="I33" s="2"/>
      <c r="J33" s="2" t="n">
        <f aca="false">2002e!F45</f>
        <v>255</v>
      </c>
      <c r="K33" s="2" t="n">
        <f aca="false">2002e!G45</f>
        <v>255</v>
      </c>
      <c r="L33" s="2" t="n">
        <f aca="false">2002e!H45</f>
        <v>310</v>
      </c>
      <c r="M33" s="2" t="n">
        <f aca="false">2002e!I45</f>
        <v>284</v>
      </c>
      <c r="N33" s="2" t="n">
        <f aca="false">2002e!J45</f>
        <v>240</v>
      </c>
      <c r="O33" s="2" t="n">
        <f aca="false">2002e!K45</f>
        <v>203</v>
      </c>
      <c r="P33" s="2" t="n">
        <f aca="false">AVERAGE(2002e!L45,2002e!M45)</f>
        <v>188.5</v>
      </c>
      <c r="Q33" s="2" t="n">
        <f aca="false">2002e!N45</f>
        <v>82</v>
      </c>
      <c r="R33" s="2" t="n">
        <f aca="false">2002e!O45</f>
        <v>174</v>
      </c>
      <c r="S33" s="2" t="n">
        <f aca="false">2002e!P45</f>
        <v>205</v>
      </c>
      <c r="T33" s="2" t="n">
        <f aca="false">AVERAGE(2003e!C45,2003e!D45)</f>
        <v>197</v>
      </c>
      <c r="U33" s="2" t="n">
        <f aca="false">2003e!E45</f>
        <v>230</v>
      </c>
      <c r="V33" s="2" t="n">
        <f aca="false">2003e!F45</f>
        <v>255</v>
      </c>
      <c r="W33" s="2" t="n">
        <f aca="false">2003e!G45</f>
        <v>255</v>
      </c>
      <c r="X33" s="2" t="n">
        <f aca="false">2003e!H45</f>
        <v>310</v>
      </c>
      <c r="Y33" s="2" t="n">
        <f aca="false">2003e!I45</f>
        <v>284</v>
      </c>
      <c r="Z33" s="2" t="n">
        <f aca="false">2003e!J45</f>
        <v>240</v>
      </c>
      <c r="AA33" s="2" t="n">
        <f aca="false">2003e!K45</f>
        <v>203</v>
      </c>
      <c r="AB33" s="2" t="n">
        <f aca="false">AVERAGE(2003e!L45,2003e!M45)</f>
        <v>188.5</v>
      </c>
      <c r="AC33" s="2" t="n">
        <f aca="false">2003e!N45</f>
        <v>82</v>
      </c>
      <c r="AD33" s="2" t="n">
        <f aca="false">2003e!O45</f>
        <v>174</v>
      </c>
      <c r="AE33" s="2" t="n">
        <f aca="false">2003e!P45</f>
        <v>205</v>
      </c>
      <c r="AF33" s="2" t="n">
        <f aca="false">AVERAGE(2004e!C45,2004e!D45)</f>
        <v>197</v>
      </c>
      <c r="AG33" s="2" t="n">
        <f aca="false">2004e!E45</f>
        <v>230</v>
      </c>
      <c r="AH33" s="2" t="n">
        <f aca="false">2004e!F45</f>
        <v>255</v>
      </c>
      <c r="AI33" s="2" t="n">
        <f aca="false">2004e!G45</f>
        <v>255</v>
      </c>
      <c r="AJ33" s="2" t="n">
        <f aca="false">2004e!H45</f>
        <v>310</v>
      </c>
      <c r="AK33" s="2" t="n">
        <f aca="false">2004e!I45</f>
        <v>284</v>
      </c>
      <c r="AL33" s="2" t="n">
        <f aca="false">2004e!J45</f>
        <v>240</v>
      </c>
      <c r="AM33" s="2" t="n">
        <f aca="false">2004e!K45</f>
        <v>203</v>
      </c>
      <c r="AN33" s="2" t="n">
        <f aca="false">AVERAGE(2004e!L45,2004e!M45)</f>
        <v>188.5</v>
      </c>
      <c r="AO33" s="2" t="n">
        <f aca="false">2004e!N45</f>
        <v>82</v>
      </c>
      <c r="AP33" s="2" t="n">
        <f aca="false">2004e!O45</f>
        <v>174</v>
      </c>
      <c r="AQ33" s="2" t="n">
        <f aca="false">2004e!P45</f>
        <v>205</v>
      </c>
      <c r="AR33" s="2" t="n">
        <f aca="false">AVERAGE(2005e!C45,2005e!D45)</f>
        <v>110</v>
      </c>
      <c r="AS33" s="2" t="n">
        <f aca="false">2005e!E45</f>
        <v>143</v>
      </c>
      <c r="AT33" s="2" t="n">
        <f aca="false">2005e!F45</f>
        <v>180</v>
      </c>
      <c r="AU33" s="2" t="n">
        <f aca="false">2005e!G45</f>
        <v>248</v>
      </c>
      <c r="AV33" s="2" t="n">
        <f aca="false">2005e!H45</f>
        <v>303</v>
      </c>
      <c r="AW33" s="2" t="n">
        <f aca="false">2005e!I45</f>
        <v>277</v>
      </c>
      <c r="AX33" s="2" t="n">
        <f aca="false">2005e!J45</f>
        <v>233</v>
      </c>
      <c r="AY33" s="2" t="n">
        <f aca="false">2005e!K45</f>
        <v>203</v>
      </c>
      <c r="AZ33" s="2" t="n">
        <f aca="false">AVERAGE(2005e!L45,2005e!M45)</f>
        <v>188.5</v>
      </c>
      <c r="BA33" s="2" t="n">
        <f aca="false">2005e!N45</f>
        <v>82</v>
      </c>
      <c r="BB33" s="2" t="n">
        <f aca="false">2005e!O45</f>
        <v>100</v>
      </c>
      <c r="BC33" s="2" t="n">
        <f aca="false">2005e!P45</f>
        <v>131</v>
      </c>
      <c r="BD33" s="2" t="n">
        <f aca="false">AVERAGE(2006e!C45,2006e!D45)</f>
        <v>110</v>
      </c>
      <c r="BE33" s="2" t="n">
        <f aca="false">2006e!E45</f>
        <v>143</v>
      </c>
      <c r="BF33" s="2" t="n">
        <f aca="false">2006e!F45</f>
        <v>180</v>
      </c>
      <c r="BG33" s="2" t="n">
        <f aca="false">2006e!G45</f>
        <v>248</v>
      </c>
      <c r="BH33" s="2" t="n">
        <f aca="false">2006e!H45</f>
        <v>303</v>
      </c>
      <c r="BI33" s="2" t="n">
        <f aca="false">2006e!I45</f>
        <v>277</v>
      </c>
      <c r="BJ33" s="2" t="n">
        <f aca="false">2006e!J45</f>
        <v>233</v>
      </c>
      <c r="BK33" s="2" t="n">
        <f aca="false">2006e!K45</f>
        <v>203</v>
      </c>
      <c r="BL33" s="2" t="n">
        <f aca="false">AVERAGE(2006e!L45,2006e!M45)</f>
        <v>188.5</v>
      </c>
      <c r="BM33" s="2" t="n">
        <f aca="false">2006e!N45</f>
        <v>82</v>
      </c>
      <c r="BN33" s="2" t="n">
        <f aca="false">2006e!O45</f>
        <v>100</v>
      </c>
      <c r="BO33" s="2" t="n">
        <f aca="false">2006e!P45</f>
        <v>131</v>
      </c>
      <c r="BP33" s="2" t="n">
        <f aca="false">AVERAGE(2007e!C45,2007e!D45)</f>
        <v>110</v>
      </c>
      <c r="BQ33" s="2" t="n">
        <f aca="false">2007e!E45</f>
        <v>143</v>
      </c>
      <c r="BR33" s="2"/>
      <c r="BS33" s="2"/>
      <c r="BT33" s="2"/>
      <c r="BU33" s="2"/>
      <c r="BV33" s="2"/>
      <c r="BW33" s="2"/>
      <c r="BX33" s="2"/>
      <c r="BY33" s="2"/>
    </row>
    <row r="34" customFormat="false" ht="12.75" hidden="false" customHeight="false" outlineLevel="0" collapsed="false">
      <c r="A34" s="0" t="n">
        <v>32</v>
      </c>
      <c r="B34" s="0" t="s">
        <v>58</v>
      </c>
      <c r="C34" s="2" t="n">
        <f aca="false">AVERAGE(J34:U34)</f>
        <v>403.5</v>
      </c>
      <c r="D34" s="2" t="n">
        <f aca="false">AVERAGE(V34:AG34)</f>
        <v>380</v>
      </c>
      <c r="E34" s="2" t="n">
        <f aca="false">AVERAGE(AH34:AS34)</f>
        <v>359</v>
      </c>
      <c r="F34" s="2" t="n">
        <f aca="false">AVERAGE(AT34:BE34)</f>
        <v>359</v>
      </c>
      <c r="G34" s="2" t="n">
        <f aca="false">AVERAGE(BF34:BQ34)</f>
        <v>359</v>
      </c>
      <c r="H34" s="2" t="n">
        <f aca="false">AVERAGE(C34:G34)</f>
        <v>372.1</v>
      </c>
      <c r="I34" s="2"/>
      <c r="J34" s="2" t="n">
        <f aca="false">2002e!F46</f>
        <v>434</v>
      </c>
      <c r="K34" s="2" t="n">
        <f aca="false">2002e!G46</f>
        <v>434</v>
      </c>
      <c r="L34" s="2" t="n">
        <f aca="false">2002e!H46</f>
        <v>434</v>
      </c>
      <c r="M34" s="2" t="n">
        <f aca="false">2002e!I46</f>
        <v>434</v>
      </c>
      <c r="N34" s="2" t="n">
        <f aca="false">2002e!J46</f>
        <v>434</v>
      </c>
      <c r="O34" s="2" t="n">
        <f aca="false">2002e!K46</f>
        <v>434</v>
      </c>
      <c r="P34" s="2" t="n">
        <f aca="false">AVERAGE(2002e!L46,2002e!M46)</f>
        <v>429</v>
      </c>
      <c r="Q34" s="2" t="n">
        <f aca="false">2002e!N46</f>
        <v>317</v>
      </c>
      <c r="R34" s="2" t="n">
        <f aca="false">2002e!O46</f>
        <v>429</v>
      </c>
      <c r="S34" s="2" t="n">
        <f aca="false">2002e!P46</f>
        <v>317</v>
      </c>
      <c r="T34" s="2" t="n">
        <f aca="false">AVERAGE(2003e!C46,2003e!D46)</f>
        <v>317</v>
      </c>
      <c r="U34" s="2" t="n">
        <f aca="false">2003e!E46</f>
        <v>429</v>
      </c>
      <c r="V34" s="2" t="n">
        <f aca="false">2003e!F46</f>
        <v>429</v>
      </c>
      <c r="W34" s="2" t="n">
        <f aca="false">2003e!G46</f>
        <v>429</v>
      </c>
      <c r="X34" s="2" t="n">
        <f aca="false">2003e!H46</f>
        <v>429</v>
      </c>
      <c r="Y34" s="2" t="n">
        <f aca="false">2003e!I46</f>
        <v>429</v>
      </c>
      <c r="Z34" s="2" t="n">
        <f aca="false">2003e!J46</f>
        <v>429</v>
      </c>
      <c r="AA34" s="2" t="n">
        <f aca="false">2003e!K46</f>
        <v>429</v>
      </c>
      <c r="AB34" s="2" t="n">
        <f aca="false">AVERAGE(2003e!L46,2003e!M46)</f>
        <v>387</v>
      </c>
      <c r="AC34" s="2" t="n">
        <f aca="false">2003e!N46</f>
        <v>275</v>
      </c>
      <c r="AD34" s="2" t="n">
        <f aca="false">2003e!O46</f>
        <v>387</v>
      </c>
      <c r="AE34" s="2" t="n">
        <f aca="false">2003e!P46</f>
        <v>275</v>
      </c>
      <c r="AF34" s="2" t="n">
        <f aca="false">AVERAGE(2004e!C46,2004e!D46)</f>
        <v>275</v>
      </c>
      <c r="AG34" s="2" t="n">
        <f aca="false">2004e!E46</f>
        <v>387</v>
      </c>
      <c r="AH34" s="2" t="n">
        <f aca="false">2004e!F46</f>
        <v>387</v>
      </c>
      <c r="AI34" s="2" t="n">
        <f aca="false">2004e!G46</f>
        <v>387</v>
      </c>
      <c r="AJ34" s="2" t="n">
        <f aca="false">2004e!H46</f>
        <v>387</v>
      </c>
      <c r="AK34" s="2" t="n">
        <f aca="false">2004e!I46</f>
        <v>387</v>
      </c>
      <c r="AL34" s="2" t="n">
        <f aca="false">2004e!J46</f>
        <v>387</v>
      </c>
      <c r="AM34" s="2" t="n">
        <f aca="false">2004e!K46</f>
        <v>387</v>
      </c>
      <c r="AN34" s="2" t="n">
        <f aca="false">AVERAGE(2004e!L46,2004e!M46)</f>
        <v>387</v>
      </c>
      <c r="AO34" s="2" t="n">
        <f aca="false">2004e!N46</f>
        <v>275</v>
      </c>
      <c r="AP34" s="2" t="n">
        <f aca="false">2004e!O46</f>
        <v>387</v>
      </c>
      <c r="AQ34" s="2" t="n">
        <f aca="false">2004e!P46</f>
        <v>275</v>
      </c>
      <c r="AR34" s="2" t="n">
        <f aca="false">AVERAGE(2005e!C46,2005e!D46)</f>
        <v>275</v>
      </c>
      <c r="AS34" s="2" t="n">
        <f aca="false">2005e!E46</f>
        <v>387</v>
      </c>
      <c r="AT34" s="2" t="n">
        <f aca="false">2005e!F46</f>
        <v>387</v>
      </c>
      <c r="AU34" s="2" t="n">
        <f aca="false">2005e!G46</f>
        <v>387</v>
      </c>
      <c r="AV34" s="2" t="n">
        <f aca="false">2005e!H46</f>
        <v>387</v>
      </c>
      <c r="AW34" s="2" t="n">
        <f aca="false">2005e!I46</f>
        <v>387</v>
      </c>
      <c r="AX34" s="2" t="n">
        <f aca="false">2005e!J46</f>
        <v>387</v>
      </c>
      <c r="AY34" s="2" t="n">
        <f aca="false">2005e!K46</f>
        <v>387</v>
      </c>
      <c r="AZ34" s="2" t="n">
        <f aca="false">AVERAGE(2005e!L46,2005e!M46)</f>
        <v>387</v>
      </c>
      <c r="BA34" s="2" t="n">
        <f aca="false">2005e!N46</f>
        <v>275</v>
      </c>
      <c r="BB34" s="2" t="n">
        <f aca="false">2005e!O46</f>
        <v>387</v>
      </c>
      <c r="BC34" s="2" t="n">
        <f aca="false">2005e!P46</f>
        <v>275</v>
      </c>
      <c r="BD34" s="2" t="n">
        <f aca="false">AVERAGE(2006e!C46,2006e!D46)</f>
        <v>275</v>
      </c>
      <c r="BE34" s="2" t="n">
        <f aca="false">2006e!E46</f>
        <v>387</v>
      </c>
      <c r="BF34" s="2" t="n">
        <f aca="false">2006e!F46</f>
        <v>387</v>
      </c>
      <c r="BG34" s="2" t="n">
        <f aca="false">2006e!G46</f>
        <v>387</v>
      </c>
      <c r="BH34" s="2" t="n">
        <f aca="false">2006e!H46</f>
        <v>387</v>
      </c>
      <c r="BI34" s="2" t="n">
        <f aca="false">2006e!I46</f>
        <v>387</v>
      </c>
      <c r="BJ34" s="2" t="n">
        <f aca="false">2006e!J46</f>
        <v>387</v>
      </c>
      <c r="BK34" s="2" t="n">
        <f aca="false">2006e!K46</f>
        <v>387</v>
      </c>
      <c r="BL34" s="2" t="n">
        <f aca="false">AVERAGE(2006e!L46,2006e!M46)</f>
        <v>387</v>
      </c>
      <c r="BM34" s="2" t="n">
        <f aca="false">2006e!N46</f>
        <v>275</v>
      </c>
      <c r="BN34" s="2" t="n">
        <f aca="false">2006e!O46</f>
        <v>387</v>
      </c>
      <c r="BO34" s="2" t="n">
        <f aca="false">2006e!P46</f>
        <v>275</v>
      </c>
      <c r="BP34" s="2" t="n">
        <f aca="false">AVERAGE(2007e!C46,2007e!D46)</f>
        <v>275</v>
      </c>
      <c r="BQ34" s="2" t="n">
        <f aca="false">2007e!E46</f>
        <v>387</v>
      </c>
      <c r="BR34" s="2"/>
      <c r="BS34" s="2"/>
      <c r="BT34" s="2"/>
      <c r="BU34" s="2"/>
      <c r="BV34" s="2"/>
      <c r="BW34" s="2"/>
      <c r="BX34" s="2"/>
      <c r="BY34" s="2"/>
    </row>
    <row r="35" customFormat="false" ht="12.75" hidden="false" customHeight="false" outlineLevel="0" collapsed="false">
      <c r="A35" s="0" t="n">
        <v>33</v>
      </c>
      <c r="B35" s="0" t="s">
        <v>59</v>
      </c>
      <c r="C35" s="2" t="n">
        <f aca="false">AVERAGE(J35:U35)</f>
        <v>1000</v>
      </c>
      <c r="D35" s="2" t="n">
        <f aca="false">AVERAGE(V35:AG35)</f>
        <v>875</v>
      </c>
      <c r="E35" s="2" t="n">
        <f aca="false">AVERAGE(AH35:AS35)</f>
        <v>1000</v>
      </c>
      <c r="F35" s="2" t="n">
        <f aca="false">AVERAGE(AT35:BE35)</f>
        <v>875</v>
      </c>
      <c r="G35" s="2" t="n">
        <f aca="false">AVERAGE(BF35:BQ35)</f>
        <v>1000</v>
      </c>
      <c r="H35" s="2" t="n">
        <f aca="false">AVERAGE(C35:G35)</f>
        <v>950</v>
      </c>
      <c r="I35" s="2"/>
      <c r="J35" s="2" t="n">
        <f aca="false">2002e!F47</f>
        <v>1000</v>
      </c>
      <c r="K35" s="2" t="n">
        <f aca="false">2002e!G47</f>
        <v>1000</v>
      </c>
      <c r="L35" s="2" t="n">
        <f aca="false">2002e!H47</f>
        <v>1000</v>
      </c>
      <c r="M35" s="2" t="n">
        <f aca="false">2002e!I47</f>
        <v>1000</v>
      </c>
      <c r="N35" s="2" t="n">
        <f aca="false">2002e!J47</f>
        <v>1000</v>
      </c>
      <c r="O35" s="2" t="n">
        <f aca="false">2002e!K47</f>
        <v>1000</v>
      </c>
      <c r="P35" s="2" t="n">
        <f aca="false">AVERAGE(2002e!L47,2002e!M47)</f>
        <v>1000</v>
      </c>
      <c r="Q35" s="2" t="n">
        <f aca="false">2002e!N47</f>
        <v>1000</v>
      </c>
      <c r="R35" s="2" t="n">
        <f aca="false">2002e!O47</f>
        <v>1000</v>
      </c>
      <c r="S35" s="2" t="n">
        <f aca="false">2002e!P47</f>
        <v>1000</v>
      </c>
      <c r="T35" s="2" t="n">
        <f aca="false">AVERAGE(2003e!C47,2003e!D47)</f>
        <v>1000</v>
      </c>
      <c r="U35" s="2" t="n">
        <f aca="false">2003e!E47</f>
        <v>1000</v>
      </c>
      <c r="V35" s="2" t="n">
        <f aca="false">2003e!F47</f>
        <v>1000</v>
      </c>
      <c r="W35" s="2" t="n">
        <f aca="false">2003e!G47</f>
        <v>1000</v>
      </c>
      <c r="X35" s="2" t="n">
        <f aca="false">2003e!H47</f>
        <v>1000</v>
      </c>
      <c r="Y35" s="2" t="n">
        <f aca="false">2003e!I47</f>
        <v>1000</v>
      </c>
      <c r="Z35" s="2" t="n">
        <f aca="false">2003e!J47</f>
        <v>1000</v>
      </c>
      <c r="AA35" s="2" t="n">
        <f aca="false">2003e!K47</f>
        <v>1000</v>
      </c>
      <c r="AB35" s="2" t="n">
        <f aca="false">AVERAGE(2003e!L47,2003e!M47)</f>
        <v>500</v>
      </c>
      <c r="AC35" s="2" t="n">
        <f aca="false">2003e!N47</f>
        <v>0</v>
      </c>
      <c r="AD35" s="2" t="n">
        <f aca="false">2003e!O47</f>
        <v>1000</v>
      </c>
      <c r="AE35" s="2" t="n">
        <f aca="false">2003e!P47</f>
        <v>1000</v>
      </c>
      <c r="AF35" s="2" t="n">
        <f aca="false">AVERAGE(2004e!C47,2004e!D47)</f>
        <v>1000</v>
      </c>
      <c r="AG35" s="2" t="n">
        <f aca="false">2004e!E47</f>
        <v>1000</v>
      </c>
      <c r="AH35" s="2" t="n">
        <f aca="false">2004e!F47</f>
        <v>1000</v>
      </c>
      <c r="AI35" s="2" t="n">
        <f aca="false">2004e!G47</f>
        <v>1000</v>
      </c>
      <c r="AJ35" s="2" t="n">
        <f aca="false">2004e!H47</f>
        <v>1000</v>
      </c>
      <c r="AK35" s="2" t="n">
        <f aca="false">2004e!I47</f>
        <v>1000</v>
      </c>
      <c r="AL35" s="2" t="n">
        <f aca="false">2004e!J47</f>
        <v>1000</v>
      </c>
      <c r="AM35" s="2" t="n">
        <f aca="false">2004e!K47</f>
        <v>1000</v>
      </c>
      <c r="AN35" s="2" t="n">
        <f aca="false">AVERAGE(2004e!L47,2004e!M47)</f>
        <v>1000</v>
      </c>
      <c r="AO35" s="2" t="n">
        <f aca="false">2004e!N47</f>
        <v>1000</v>
      </c>
      <c r="AP35" s="2" t="n">
        <f aca="false">2004e!O47</f>
        <v>1000</v>
      </c>
      <c r="AQ35" s="2" t="n">
        <f aca="false">2004e!P47</f>
        <v>1000</v>
      </c>
      <c r="AR35" s="2" t="n">
        <f aca="false">AVERAGE(2005e!C47,2005e!D47)</f>
        <v>1000</v>
      </c>
      <c r="AS35" s="2" t="n">
        <f aca="false">2005e!E47</f>
        <v>1000</v>
      </c>
      <c r="AT35" s="2" t="n">
        <f aca="false">2005e!F47</f>
        <v>1000</v>
      </c>
      <c r="AU35" s="2" t="n">
        <f aca="false">2005e!G47</f>
        <v>1000</v>
      </c>
      <c r="AV35" s="2" t="n">
        <f aca="false">2005e!H47</f>
        <v>1000</v>
      </c>
      <c r="AW35" s="2" t="n">
        <f aca="false">2005e!I47</f>
        <v>1000</v>
      </c>
      <c r="AX35" s="2" t="n">
        <f aca="false">2005e!J47</f>
        <v>1000</v>
      </c>
      <c r="AY35" s="2" t="n">
        <f aca="false">2005e!K47</f>
        <v>1000</v>
      </c>
      <c r="AZ35" s="2" t="n">
        <f aca="false">AVERAGE(2005e!L47,2005e!M47)</f>
        <v>500</v>
      </c>
      <c r="BA35" s="2" t="n">
        <f aca="false">2005e!N47</f>
        <v>0</v>
      </c>
      <c r="BB35" s="2" t="n">
        <f aca="false">2005e!O47</f>
        <v>1000</v>
      </c>
      <c r="BC35" s="2" t="n">
        <f aca="false">2005e!P47</f>
        <v>1000</v>
      </c>
      <c r="BD35" s="2" t="n">
        <f aca="false">AVERAGE(2006e!C47,2006e!D47)</f>
        <v>1000</v>
      </c>
      <c r="BE35" s="2" t="n">
        <f aca="false">2006e!E47</f>
        <v>1000</v>
      </c>
      <c r="BF35" s="2" t="n">
        <f aca="false">2006e!F47</f>
        <v>1000</v>
      </c>
      <c r="BG35" s="2" t="n">
        <f aca="false">2006e!G47</f>
        <v>1000</v>
      </c>
      <c r="BH35" s="2" t="n">
        <f aca="false">2006e!H47</f>
        <v>1000</v>
      </c>
      <c r="BI35" s="2" t="n">
        <f aca="false">2006e!I47</f>
        <v>1000</v>
      </c>
      <c r="BJ35" s="2" t="n">
        <f aca="false">2006e!J47</f>
        <v>1000</v>
      </c>
      <c r="BK35" s="2" t="n">
        <f aca="false">2006e!K47</f>
        <v>1000</v>
      </c>
      <c r="BL35" s="2" t="n">
        <f aca="false">AVERAGE(2006e!L47,2006e!M47)</f>
        <v>1000</v>
      </c>
      <c r="BM35" s="2" t="n">
        <f aca="false">2006e!N47</f>
        <v>1000</v>
      </c>
      <c r="BN35" s="2" t="n">
        <f aca="false">2006e!O47</f>
        <v>1000</v>
      </c>
      <c r="BO35" s="2" t="n">
        <f aca="false">2006e!P47</f>
        <v>1000</v>
      </c>
      <c r="BP35" s="2" t="n">
        <f aca="false">AVERAGE(2007e!C47,2007e!D47)</f>
        <v>1000</v>
      </c>
      <c r="BQ35" s="2" t="n">
        <f aca="false">2007e!E47</f>
        <v>1000</v>
      </c>
      <c r="BR35" s="2"/>
      <c r="BS35" s="2"/>
      <c r="BT35" s="2"/>
      <c r="BU35" s="2"/>
      <c r="BV35" s="2"/>
      <c r="BW35" s="2"/>
      <c r="BX35" s="2"/>
      <c r="BY35" s="2"/>
    </row>
    <row r="36" customFormat="false" ht="12.75" hidden="false" customHeight="false" outlineLevel="0" collapsed="false">
      <c r="A36" s="0" t="n">
        <v>34</v>
      </c>
      <c r="B36" s="0" t="s">
        <v>60</v>
      </c>
      <c r="C36" s="2" t="n">
        <f aca="false">AVERAGE(J36:U36)</f>
        <v>15.6666666666667</v>
      </c>
      <c r="D36" s="2" t="n">
        <f aca="false">AVERAGE(V36:AG36)</f>
        <v>43.1666666666667</v>
      </c>
      <c r="E36" s="2" t="n">
        <f aca="false">AVERAGE(AH36:AS36)</f>
        <v>45.5833333333333</v>
      </c>
      <c r="F36" s="2" t="n">
        <f aca="false">AVERAGE(AT36:BE36)</f>
        <v>45.5833333333333</v>
      </c>
      <c r="G36" s="2" t="n">
        <f aca="false">AVERAGE(BF36:BQ36)</f>
        <v>45.5833333333333</v>
      </c>
      <c r="H36" s="2" t="n">
        <f aca="false">AVERAGE(C36:G36)</f>
        <v>39.1166666666667</v>
      </c>
      <c r="I36" s="2"/>
      <c r="J36" s="2" t="n">
        <f aca="false">2002e!F48</f>
        <v>13</v>
      </c>
      <c r="K36" s="2" t="n">
        <f aca="false">2002e!G48</f>
        <v>16</v>
      </c>
      <c r="L36" s="2" t="n">
        <f aca="false">2002e!H48</f>
        <v>19</v>
      </c>
      <c r="M36" s="2" t="n">
        <f aca="false">2002e!I48</f>
        <v>19</v>
      </c>
      <c r="N36" s="2" t="n">
        <f aca="false">2002e!J48</f>
        <v>19</v>
      </c>
      <c r="O36" s="2" t="n">
        <f aca="false">2002e!K48</f>
        <v>17</v>
      </c>
      <c r="P36" s="2" t="n">
        <f aca="false">AVERAGE(2002e!L48,2002e!M48)</f>
        <v>16</v>
      </c>
      <c r="Q36" s="2" t="n">
        <f aca="false">2002e!N48</f>
        <v>15</v>
      </c>
      <c r="R36" s="2" t="n">
        <f aca="false">2002e!O48</f>
        <v>16</v>
      </c>
      <c r="S36" s="2" t="n">
        <f aca="false">2002e!P48</f>
        <v>13</v>
      </c>
      <c r="T36" s="2" t="n">
        <f aca="false">AVERAGE(2003e!C48,2003e!D48)</f>
        <v>12</v>
      </c>
      <c r="U36" s="2" t="n">
        <f aca="false">2003e!E48</f>
        <v>13</v>
      </c>
      <c r="V36" s="2" t="n">
        <f aca="false">2003e!F48</f>
        <v>13</v>
      </c>
      <c r="W36" s="2" t="n">
        <f aca="false">2003e!G48</f>
        <v>47</v>
      </c>
      <c r="X36" s="2" t="n">
        <f aca="false">2003e!H48</f>
        <v>50</v>
      </c>
      <c r="Y36" s="2" t="n">
        <f aca="false">2003e!I48</f>
        <v>50</v>
      </c>
      <c r="Z36" s="2" t="n">
        <f aca="false">2003e!J48</f>
        <v>49</v>
      </c>
      <c r="AA36" s="2" t="n">
        <f aca="false">2003e!K48</f>
        <v>48</v>
      </c>
      <c r="AB36" s="2" t="n">
        <f aca="false">AVERAGE(2003e!L48,2003e!M48)</f>
        <v>46</v>
      </c>
      <c r="AC36" s="2" t="n">
        <f aca="false">2003e!N48</f>
        <v>37</v>
      </c>
      <c r="AD36" s="2" t="n">
        <f aca="false">2003e!O48</f>
        <v>47</v>
      </c>
      <c r="AE36" s="2" t="n">
        <f aca="false">2003e!P48</f>
        <v>44</v>
      </c>
      <c r="AF36" s="2" t="n">
        <f aca="false">AVERAGE(2004e!C48,2004e!D48)</f>
        <v>43</v>
      </c>
      <c r="AG36" s="2" t="n">
        <f aca="false">2004e!E48</f>
        <v>44</v>
      </c>
      <c r="AH36" s="2" t="n">
        <f aca="false">2004e!F48</f>
        <v>42</v>
      </c>
      <c r="AI36" s="2" t="n">
        <f aca="false">2004e!G48</f>
        <v>47</v>
      </c>
      <c r="AJ36" s="2" t="n">
        <f aca="false">2004e!H48</f>
        <v>50</v>
      </c>
      <c r="AK36" s="2" t="n">
        <f aca="false">2004e!I48</f>
        <v>50</v>
      </c>
      <c r="AL36" s="2" t="n">
        <f aca="false">2004e!J48</f>
        <v>49</v>
      </c>
      <c r="AM36" s="2" t="n">
        <f aca="false">2004e!K48</f>
        <v>48</v>
      </c>
      <c r="AN36" s="2" t="n">
        <f aca="false">AVERAGE(2004e!L48,2004e!M48)</f>
        <v>46</v>
      </c>
      <c r="AO36" s="2" t="n">
        <f aca="false">2004e!N48</f>
        <v>37</v>
      </c>
      <c r="AP36" s="2" t="n">
        <f aca="false">2004e!O48</f>
        <v>47</v>
      </c>
      <c r="AQ36" s="2" t="n">
        <f aca="false">2004e!P48</f>
        <v>44</v>
      </c>
      <c r="AR36" s="2" t="n">
        <f aca="false">AVERAGE(2005e!C48,2005e!D48)</f>
        <v>43</v>
      </c>
      <c r="AS36" s="2" t="n">
        <f aca="false">2005e!E48</f>
        <v>44</v>
      </c>
      <c r="AT36" s="2" t="n">
        <f aca="false">2005e!F48</f>
        <v>42</v>
      </c>
      <c r="AU36" s="2" t="n">
        <f aca="false">2005e!G48</f>
        <v>47</v>
      </c>
      <c r="AV36" s="2" t="n">
        <f aca="false">2005e!H48</f>
        <v>50</v>
      </c>
      <c r="AW36" s="2" t="n">
        <f aca="false">2005e!I48</f>
        <v>50</v>
      </c>
      <c r="AX36" s="2" t="n">
        <f aca="false">2005e!J48</f>
        <v>49</v>
      </c>
      <c r="AY36" s="2" t="n">
        <f aca="false">2005e!K48</f>
        <v>48</v>
      </c>
      <c r="AZ36" s="2" t="n">
        <f aca="false">AVERAGE(2005e!L48,2005e!M48)</f>
        <v>46</v>
      </c>
      <c r="BA36" s="2" t="n">
        <f aca="false">2005e!N48</f>
        <v>37</v>
      </c>
      <c r="BB36" s="2" t="n">
        <f aca="false">2005e!O48</f>
        <v>47</v>
      </c>
      <c r="BC36" s="2" t="n">
        <f aca="false">2005e!P48</f>
        <v>44</v>
      </c>
      <c r="BD36" s="2" t="n">
        <f aca="false">AVERAGE(2006e!C48,2006e!D48)</f>
        <v>43</v>
      </c>
      <c r="BE36" s="2" t="n">
        <f aca="false">2006e!E48</f>
        <v>44</v>
      </c>
      <c r="BF36" s="2" t="n">
        <f aca="false">2006e!F48</f>
        <v>42</v>
      </c>
      <c r="BG36" s="2" t="n">
        <f aca="false">2006e!G48</f>
        <v>47</v>
      </c>
      <c r="BH36" s="2" t="n">
        <f aca="false">2006e!H48</f>
        <v>50</v>
      </c>
      <c r="BI36" s="2" t="n">
        <f aca="false">2006e!I48</f>
        <v>50</v>
      </c>
      <c r="BJ36" s="2" t="n">
        <f aca="false">2006e!J48</f>
        <v>49</v>
      </c>
      <c r="BK36" s="2" t="n">
        <f aca="false">2006e!K48</f>
        <v>48</v>
      </c>
      <c r="BL36" s="2" t="n">
        <f aca="false">AVERAGE(2006e!L48,2006e!M48)</f>
        <v>46</v>
      </c>
      <c r="BM36" s="2" t="n">
        <f aca="false">2006e!N48</f>
        <v>37</v>
      </c>
      <c r="BN36" s="2" t="n">
        <f aca="false">2006e!O48</f>
        <v>47</v>
      </c>
      <c r="BO36" s="2" t="n">
        <f aca="false">2006e!P48</f>
        <v>44</v>
      </c>
      <c r="BP36" s="2" t="n">
        <f aca="false">AVERAGE(2007e!C48,2007e!D48)</f>
        <v>43</v>
      </c>
      <c r="BQ36" s="2" t="n">
        <f aca="false">2007e!E48</f>
        <v>44</v>
      </c>
      <c r="BR36" s="2"/>
      <c r="BS36" s="2"/>
      <c r="BT36" s="2"/>
      <c r="BU36" s="2"/>
      <c r="BV36" s="2"/>
      <c r="BW36" s="2"/>
      <c r="BX36" s="2"/>
      <c r="BY36" s="2"/>
    </row>
    <row r="37" customFormat="false" ht="12.75" hidden="false" customHeight="false" outlineLevel="0" collapsed="false">
      <c r="A37" s="0" t="n">
        <v>35</v>
      </c>
      <c r="B37" s="0" t="s">
        <v>61</v>
      </c>
      <c r="C37" s="2" t="n">
        <f aca="false">AVERAGE(J37:U37)</f>
        <v>0</v>
      </c>
      <c r="D37" s="2" t="n">
        <f aca="false">AVERAGE(V37:AG37)</f>
        <v>0</v>
      </c>
      <c r="E37" s="2" t="n">
        <f aca="false">AVERAGE(AH37:AS37)</f>
        <v>0</v>
      </c>
      <c r="F37" s="2" t="n">
        <f aca="false">AVERAGE(AT37:BE37)</f>
        <v>0</v>
      </c>
      <c r="G37" s="2" t="n">
        <f aca="false">AVERAGE(BF37:BQ37)</f>
        <v>0</v>
      </c>
      <c r="H37" s="2" t="n">
        <f aca="false">AVERAGE(C37:G37)</f>
        <v>0</v>
      </c>
      <c r="I37" s="2"/>
      <c r="J37" s="2" t="n">
        <f aca="false">2002e!F49</f>
        <v>0</v>
      </c>
      <c r="K37" s="2" t="n">
        <f aca="false">2002e!G49</f>
        <v>0</v>
      </c>
      <c r="L37" s="2" t="n">
        <f aca="false">2002e!H49</f>
        <v>0</v>
      </c>
      <c r="M37" s="2" t="n">
        <f aca="false">2002e!I49</f>
        <v>0</v>
      </c>
      <c r="N37" s="2" t="n">
        <f aca="false">2002e!J49</f>
        <v>0</v>
      </c>
      <c r="O37" s="2" t="n">
        <f aca="false">2002e!K49</f>
        <v>0</v>
      </c>
      <c r="P37" s="2" t="n">
        <f aca="false">AVERAGE(2002e!L49,2002e!M49)</f>
        <v>0</v>
      </c>
      <c r="Q37" s="2" t="n">
        <f aca="false">2002e!N49</f>
        <v>0</v>
      </c>
      <c r="R37" s="2" t="n">
        <f aca="false">2002e!O49</f>
        <v>0</v>
      </c>
      <c r="S37" s="2" t="n">
        <f aca="false">2002e!P49</f>
        <v>0</v>
      </c>
      <c r="T37" s="2" t="n">
        <f aca="false">AVERAGE(2003e!C49,2003e!D49)</f>
        <v>0</v>
      </c>
      <c r="U37" s="2" t="n">
        <f aca="false">2003e!E49</f>
        <v>0</v>
      </c>
      <c r="V37" s="2" t="n">
        <f aca="false">2003e!F49</f>
        <v>0</v>
      </c>
      <c r="W37" s="2" t="n">
        <f aca="false">2003e!G49</f>
        <v>0</v>
      </c>
      <c r="X37" s="2" t="n">
        <f aca="false">2003e!H49</f>
        <v>0</v>
      </c>
      <c r="Y37" s="2" t="n">
        <f aca="false">2003e!I49</f>
        <v>0</v>
      </c>
      <c r="Z37" s="2" t="n">
        <f aca="false">2003e!J49</f>
        <v>0</v>
      </c>
      <c r="AA37" s="2" t="n">
        <f aca="false">2003e!K49</f>
        <v>0</v>
      </c>
      <c r="AB37" s="2" t="n">
        <f aca="false">AVERAGE(2003e!L49,2003e!M49)</f>
        <v>0</v>
      </c>
      <c r="AC37" s="2" t="n">
        <f aca="false">2003e!N49</f>
        <v>0</v>
      </c>
      <c r="AD37" s="2" t="n">
        <f aca="false">2003e!O49</f>
        <v>0</v>
      </c>
      <c r="AE37" s="2" t="n">
        <f aca="false">2003e!P49</f>
        <v>0</v>
      </c>
      <c r="AF37" s="2" t="n">
        <f aca="false">AVERAGE(2004e!C49,2004e!D49)</f>
        <v>0</v>
      </c>
      <c r="AG37" s="2" t="n">
        <f aca="false">2004e!E49</f>
        <v>0</v>
      </c>
      <c r="AH37" s="2" t="n">
        <f aca="false">2004e!F49</f>
        <v>0</v>
      </c>
      <c r="AI37" s="2" t="n">
        <f aca="false">2004e!G49</f>
        <v>0</v>
      </c>
      <c r="AJ37" s="2" t="n">
        <f aca="false">2004e!H49</f>
        <v>0</v>
      </c>
      <c r="AK37" s="2" t="n">
        <f aca="false">2004e!I49</f>
        <v>0</v>
      </c>
      <c r="AL37" s="2" t="n">
        <f aca="false">2004e!J49</f>
        <v>0</v>
      </c>
      <c r="AM37" s="2" t="n">
        <f aca="false">2004e!K49</f>
        <v>0</v>
      </c>
      <c r="AN37" s="2" t="n">
        <f aca="false">AVERAGE(2004e!L49,2004e!M49)</f>
        <v>0</v>
      </c>
      <c r="AO37" s="2" t="n">
        <f aca="false">2004e!N49</f>
        <v>0</v>
      </c>
      <c r="AP37" s="2" t="n">
        <f aca="false">2004e!O49</f>
        <v>0</v>
      </c>
      <c r="AQ37" s="2" t="n">
        <f aca="false">2004e!P49</f>
        <v>0</v>
      </c>
      <c r="AR37" s="2" t="n">
        <f aca="false">AVERAGE(2005e!C49,2005e!D49)</f>
        <v>0</v>
      </c>
      <c r="AS37" s="2" t="n">
        <f aca="false">2005e!E49</f>
        <v>0</v>
      </c>
      <c r="AT37" s="2" t="n">
        <f aca="false">2005e!F49</f>
        <v>0</v>
      </c>
      <c r="AU37" s="2" t="n">
        <f aca="false">2005e!G49</f>
        <v>0</v>
      </c>
      <c r="AV37" s="2" t="n">
        <f aca="false">2005e!H49</f>
        <v>0</v>
      </c>
      <c r="AW37" s="2" t="n">
        <f aca="false">2005e!I49</f>
        <v>0</v>
      </c>
      <c r="AX37" s="2" t="n">
        <f aca="false">2005e!J49</f>
        <v>0</v>
      </c>
      <c r="AY37" s="2" t="n">
        <f aca="false">2005e!K49</f>
        <v>0</v>
      </c>
      <c r="AZ37" s="2" t="n">
        <f aca="false">AVERAGE(2005e!L49,2005e!M49)</f>
        <v>0</v>
      </c>
      <c r="BA37" s="2" t="n">
        <f aca="false">2005e!N49</f>
        <v>0</v>
      </c>
      <c r="BB37" s="2" t="n">
        <f aca="false">2005e!O49</f>
        <v>0</v>
      </c>
      <c r="BC37" s="2" t="n">
        <f aca="false">2005e!P49</f>
        <v>0</v>
      </c>
      <c r="BD37" s="2" t="n">
        <f aca="false">AVERAGE(2006e!C49,2006e!D49)</f>
        <v>0</v>
      </c>
      <c r="BE37" s="2" t="n">
        <f aca="false">2006e!E49</f>
        <v>0</v>
      </c>
      <c r="BF37" s="2" t="n">
        <f aca="false">2006e!F49</f>
        <v>0</v>
      </c>
      <c r="BG37" s="2" t="n">
        <f aca="false">2006e!G49</f>
        <v>0</v>
      </c>
      <c r="BH37" s="2" t="n">
        <f aca="false">2006e!H49</f>
        <v>0</v>
      </c>
      <c r="BI37" s="2" t="n">
        <f aca="false">2006e!I49</f>
        <v>0</v>
      </c>
      <c r="BJ37" s="2" t="n">
        <f aca="false">2006e!J49</f>
        <v>0</v>
      </c>
      <c r="BK37" s="2" t="n">
        <f aca="false">2006e!K49</f>
        <v>0</v>
      </c>
      <c r="BL37" s="2" t="n">
        <f aca="false">AVERAGE(2006e!L49,2006e!M49)</f>
        <v>0</v>
      </c>
      <c r="BM37" s="2" t="n">
        <f aca="false">2006e!N49</f>
        <v>0</v>
      </c>
      <c r="BN37" s="2" t="n">
        <f aca="false">2006e!O49</f>
        <v>0</v>
      </c>
      <c r="BO37" s="2" t="n">
        <f aca="false">2006e!P49</f>
        <v>0</v>
      </c>
      <c r="BP37" s="2" t="n">
        <f aca="false">AVERAGE(2007e!C49,2007e!D49)</f>
        <v>0</v>
      </c>
      <c r="BQ37" s="2" t="n">
        <f aca="false">2007e!E49</f>
        <v>0</v>
      </c>
      <c r="BR37" s="2"/>
      <c r="BS37" s="2"/>
      <c r="BT37" s="2"/>
      <c r="BU37" s="2"/>
      <c r="BV37" s="2"/>
      <c r="BW37" s="2"/>
      <c r="BX37" s="2"/>
      <c r="BY37" s="2"/>
    </row>
    <row r="38" customFormat="false" ht="12.75" hidden="false" customHeight="false" outlineLevel="0" collapsed="false">
      <c r="A38" s="0" t="n">
        <v>36</v>
      </c>
      <c r="B38" s="0" t="s">
        <v>62</v>
      </c>
      <c r="C38" s="2" t="n">
        <f aca="false">AVERAGE(J38:U38)</f>
        <v>1309</v>
      </c>
      <c r="D38" s="2" t="n">
        <f aca="false">AVERAGE(V38:AG38)</f>
        <v>1368</v>
      </c>
      <c r="E38" s="2" t="n">
        <f aca="false">AVERAGE(AH38:AS38)</f>
        <v>1175</v>
      </c>
      <c r="F38" s="2" t="n">
        <f aca="false">AVERAGE(AT38:BE38)</f>
        <v>1315</v>
      </c>
      <c r="G38" s="2" t="n">
        <f aca="false">AVERAGE(BF38:BQ38)</f>
        <v>1243</v>
      </c>
      <c r="H38" s="2" t="n">
        <f aca="false">AVERAGE(C38:G38)</f>
        <v>1282</v>
      </c>
      <c r="I38" s="2"/>
      <c r="J38" s="2" t="n">
        <f aca="false">2002e!F50</f>
        <v>1309</v>
      </c>
      <c r="K38" s="2" t="n">
        <f aca="false">2002e!G50</f>
        <v>1309</v>
      </c>
      <c r="L38" s="2" t="n">
        <f aca="false">2002e!H50</f>
        <v>1309</v>
      </c>
      <c r="M38" s="2" t="n">
        <f aca="false">2002e!I50</f>
        <v>1309</v>
      </c>
      <c r="N38" s="2" t="n">
        <f aca="false">2002e!J50</f>
        <v>1309</v>
      </c>
      <c r="O38" s="2" t="n">
        <f aca="false">2002e!K50</f>
        <v>1309</v>
      </c>
      <c r="P38" s="2" t="n">
        <f aca="false">AVERAGE(2002e!L50,2002e!M50)</f>
        <v>1309</v>
      </c>
      <c r="Q38" s="2" t="n">
        <f aca="false">2002e!N50</f>
        <v>1309</v>
      </c>
      <c r="R38" s="2" t="n">
        <f aca="false">2002e!O50</f>
        <v>1309</v>
      </c>
      <c r="S38" s="2" t="n">
        <f aca="false">2002e!P50</f>
        <v>1309</v>
      </c>
      <c r="T38" s="2" t="n">
        <f aca="false">AVERAGE(2003e!C50,2003e!D50)</f>
        <v>1309</v>
      </c>
      <c r="U38" s="2" t="n">
        <f aca="false">2003e!E50</f>
        <v>1309</v>
      </c>
      <c r="V38" s="2" t="n">
        <f aca="false">2003e!F50</f>
        <v>1368</v>
      </c>
      <c r="W38" s="2" t="n">
        <f aca="false">2003e!G50</f>
        <v>1368</v>
      </c>
      <c r="X38" s="2" t="n">
        <f aca="false">2003e!H50</f>
        <v>1368</v>
      </c>
      <c r="Y38" s="2" t="n">
        <f aca="false">2003e!I50</f>
        <v>1368</v>
      </c>
      <c r="Z38" s="2" t="n">
        <f aca="false">2003e!J50</f>
        <v>1368</v>
      </c>
      <c r="AA38" s="2" t="n">
        <f aca="false">2003e!K50</f>
        <v>1368</v>
      </c>
      <c r="AB38" s="2" t="n">
        <f aca="false">AVERAGE(2003e!L50,2003e!M50)</f>
        <v>1368</v>
      </c>
      <c r="AC38" s="2" t="n">
        <f aca="false">2003e!N50</f>
        <v>1368</v>
      </c>
      <c r="AD38" s="2" t="n">
        <f aca="false">2003e!O50</f>
        <v>1368</v>
      </c>
      <c r="AE38" s="2" t="n">
        <f aca="false">2003e!P50</f>
        <v>1368</v>
      </c>
      <c r="AF38" s="2" t="n">
        <f aca="false">AVERAGE(2004e!C50,2004e!D50)</f>
        <v>1368</v>
      </c>
      <c r="AG38" s="2" t="n">
        <f aca="false">2004e!E50</f>
        <v>1368</v>
      </c>
      <c r="AH38" s="2" t="n">
        <f aca="false">2004e!F50</f>
        <v>1175</v>
      </c>
      <c r="AI38" s="2" t="n">
        <f aca="false">2004e!G50</f>
        <v>1175</v>
      </c>
      <c r="AJ38" s="2" t="n">
        <f aca="false">2004e!H50</f>
        <v>1175</v>
      </c>
      <c r="AK38" s="2" t="n">
        <f aca="false">2004e!I50</f>
        <v>1175</v>
      </c>
      <c r="AL38" s="2" t="n">
        <f aca="false">2004e!J50</f>
        <v>1175</v>
      </c>
      <c r="AM38" s="2" t="n">
        <f aca="false">2004e!K50</f>
        <v>1175</v>
      </c>
      <c r="AN38" s="2" t="n">
        <f aca="false">AVERAGE(2004e!L50,2004e!M50)</f>
        <v>1175</v>
      </c>
      <c r="AO38" s="2" t="n">
        <f aca="false">2004e!N50</f>
        <v>1175</v>
      </c>
      <c r="AP38" s="2" t="n">
        <f aca="false">2004e!O50</f>
        <v>1175</v>
      </c>
      <c r="AQ38" s="2" t="n">
        <f aca="false">2004e!P50</f>
        <v>1175</v>
      </c>
      <c r="AR38" s="2" t="n">
        <f aca="false">AVERAGE(2005e!C50,2005e!D50)</f>
        <v>1175</v>
      </c>
      <c r="AS38" s="2" t="n">
        <f aca="false">2005e!E50</f>
        <v>1175</v>
      </c>
      <c r="AT38" s="2" t="n">
        <f aca="false">2005e!F50</f>
        <v>1315</v>
      </c>
      <c r="AU38" s="2" t="n">
        <f aca="false">2005e!G50</f>
        <v>1315</v>
      </c>
      <c r="AV38" s="2" t="n">
        <f aca="false">2005e!H50</f>
        <v>1315</v>
      </c>
      <c r="AW38" s="2" t="n">
        <f aca="false">2005e!I50</f>
        <v>1315</v>
      </c>
      <c r="AX38" s="2" t="n">
        <f aca="false">2005e!J50</f>
        <v>1315</v>
      </c>
      <c r="AY38" s="2" t="n">
        <f aca="false">2005e!K50</f>
        <v>1315</v>
      </c>
      <c r="AZ38" s="2" t="n">
        <f aca="false">AVERAGE(2005e!L50,2005e!M50)</f>
        <v>1315</v>
      </c>
      <c r="BA38" s="2" t="n">
        <f aca="false">2005e!N50</f>
        <v>1315</v>
      </c>
      <c r="BB38" s="2" t="n">
        <f aca="false">2005e!O50</f>
        <v>1315</v>
      </c>
      <c r="BC38" s="2" t="n">
        <f aca="false">2005e!P50</f>
        <v>1315</v>
      </c>
      <c r="BD38" s="2" t="n">
        <f aca="false">AVERAGE(2006e!C50,2006e!D50)</f>
        <v>1315</v>
      </c>
      <c r="BE38" s="2" t="n">
        <f aca="false">2006e!E50</f>
        <v>1315</v>
      </c>
      <c r="BF38" s="2" t="n">
        <f aca="false">2006e!F50</f>
        <v>1243</v>
      </c>
      <c r="BG38" s="2" t="n">
        <f aca="false">2006e!G50</f>
        <v>1243</v>
      </c>
      <c r="BH38" s="2" t="n">
        <f aca="false">2006e!H50</f>
        <v>1243</v>
      </c>
      <c r="BI38" s="2" t="n">
        <f aca="false">2006e!I50</f>
        <v>1243</v>
      </c>
      <c r="BJ38" s="2" t="n">
        <f aca="false">2006e!J50</f>
        <v>1243</v>
      </c>
      <c r="BK38" s="2" t="n">
        <f aca="false">2006e!K50</f>
        <v>1243</v>
      </c>
      <c r="BL38" s="2" t="n">
        <f aca="false">AVERAGE(2006e!L50,2006e!M50)</f>
        <v>1243</v>
      </c>
      <c r="BM38" s="2" t="n">
        <f aca="false">2006e!N50</f>
        <v>1243</v>
      </c>
      <c r="BN38" s="2" t="n">
        <f aca="false">2006e!O50</f>
        <v>1243</v>
      </c>
      <c r="BO38" s="2" t="n">
        <f aca="false">2006e!P50</f>
        <v>1243</v>
      </c>
      <c r="BP38" s="2" t="n">
        <f aca="false">AVERAGE(2007e!C50,2007e!D50)</f>
        <v>1243</v>
      </c>
      <c r="BQ38" s="2" t="n">
        <f aca="false">2007e!E50</f>
        <v>1243</v>
      </c>
      <c r="BR38" s="2"/>
      <c r="BS38" s="2"/>
      <c r="BT38" s="2"/>
      <c r="BU38" s="2"/>
      <c r="BV38" s="2"/>
      <c r="BW38" s="2"/>
      <c r="BX38" s="2"/>
      <c r="BY38" s="2"/>
    </row>
    <row r="39" customFormat="false" ht="12.75" hidden="false" customHeight="false" outlineLevel="0" collapsed="false">
      <c r="A39" s="13" t="n">
        <v>37</v>
      </c>
      <c r="B39" s="13" t="s">
        <v>63</v>
      </c>
      <c r="C39" s="3" t="n">
        <f aca="false">AVERAGE(J39:U39)</f>
        <v>9675.375</v>
      </c>
      <c r="D39" s="3" t="n">
        <f aca="false">AVERAGE(V39:AG39)</f>
        <v>9643.29166666667</v>
      </c>
      <c r="E39" s="3" t="n">
        <f aca="false">AVERAGE(AH39:AS39)</f>
        <v>9573.375</v>
      </c>
      <c r="F39" s="3" t="n">
        <f aca="false">AVERAGE(AT39:BE39)</f>
        <v>9575.875</v>
      </c>
      <c r="G39" s="3" t="n">
        <f aca="false">AVERAGE(BF39:BQ39)</f>
        <v>9633.04166666667</v>
      </c>
      <c r="H39" s="3" t="n">
        <f aca="false">AVERAGE(C39:G39)</f>
        <v>9620.19166666667</v>
      </c>
      <c r="I39" s="2"/>
      <c r="J39" s="3" t="n">
        <f aca="false">SUM(J26:J38)</f>
        <v>9606</v>
      </c>
      <c r="K39" s="3" t="n">
        <f aca="false">SUM(K26:K38)</f>
        <v>9367</v>
      </c>
      <c r="L39" s="3" t="n">
        <f aca="false">SUM(L26:L38)</f>
        <v>10561</v>
      </c>
      <c r="M39" s="3" t="n">
        <f aca="false">SUM(M26:M38)</f>
        <v>9185</v>
      </c>
      <c r="N39" s="3" t="n">
        <f aca="false">SUM(N26:N38)</f>
        <v>9602</v>
      </c>
      <c r="O39" s="3" t="n">
        <f aca="false">SUM(O26:O38)</f>
        <v>8460</v>
      </c>
      <c r="P39" s="3" t="n">
        <f aca="false">SUM(P26:P38)</f>
        <v>8616</v>
      </c>
      <c r="Q39" s="3" t="n">
        <f aca="false">SUM(Q26:Q38)</f>
        <v>11218</v>
      </c>
      <c r="R39" s="3" t="n">
        <f aca="false">SUM(R26:R38)</f>
        <v>10056</v>
      </c>
      <c r="S39" s="3" t="n">
        <f aca="false">SUM(S26:S38)</f>
        <v>10433</v>
      </c>
      <c r="T39" s="3" t="n">
        <f aca="false">SUM(T26:T38)</f>
        <v>9776.5</v>
      </c>
      <c r="U39" s="3" t="n">
        <f aca="false">SUM(U26:U38)</f>
        <v>9224</v>
      </c>
      <c r="V39" s="3" t="n">
        <f aca="false">SUM(V26:V38)</f>
        <v>9666</v>
      </c>
      <c r="W39" s="3" t="n">
        <f aca="false">SUM(W26:W38)</f>
        <v>9459</v>
      </c>
      <c r="X39" s="3" t="n">
        <f aca="false">SUM(X26:X38)</f>
        <v>10654</v>
      </c>
      <c r="Y39" s="3" t="n">
        <f aca="false">SUM(Y26:Y38)</f>
        <v>9279</v>
      </c>
      <c r="Z39" s="3" t="n">
        <f aca="false">SUM(Z26:Z38)</f>
        <v>9691</v>
      </c>
      <c r="AA39" s="3" t="n">
        <f aca="false">SUM(AA26:AA38)</f>
        <v>8550</v>
      </c>
      <c r="AB39" s="3" t="n">
        <f aca="false">SUM(AB26:AB38)</f>
        <v>8214.5</v>
      </c>
      <c r="AC39" s="3" t="n">
        <f aca="false">SUM(AC26:AC38)</f>
        <v>10310</v>
      </c>
      <c r="AD39" s="3" t="n">
        <f aca="false">SUM(AD26:AD38)</f>
        <v>10154</v>
      </c>
      <c r="AE39" s="3" t="n">
        <f aca="false">SUM(AE26:AE38)</f>
        <v>10544</v>
      </c>
      <c r="AF39" s="3" t="n">
        <f aca="false">SUM(AF26:AF38)</f>
        <v>9876</v>
      </c>
      <c r="AG39" s="3" t="n">
        <f aca="false">SUM(AG26:AG38)</f>
        <v>9322</v>
      </c>
      <c r="AH39" s="3" t="n">
        <f aca="false">SUM(AH26:AH38)</f>
        <v>9510</v>
      </c>
      <c r="AI39" s="3" t="n">
        <f aca="false">SUM(AI26:AI38)</f>
        <v>9275</v>
      </c>
      <c r="AJ39" s="3" t="n">
        <f aca="false">SUM(AJ26:AJ38)</f>
        <v>10471</v>
      </c>
      <c r="AK39" s="3" t="n">
        <f aca="false">SUM(AK26:AK38)</f>
        <v>9097</v>
      </c>
      <c r="AL39" s="3" t="n">
        <f aca="false">SUM(AL26:AL38)</f>
        <v>9505</v>
      </c>
      <c r="AM39" s="3" t="n">
        <f aca="false">SUM(AM26:AM38)</f>
        <v>8363</v>
      </c>
      <c r="AN39" s="3" t="n">
        <f aca="false">SUM(AN26:AN38)</f>
        <v>8537</v>
      </c>
      <c r="AO39" s="3" t="n">
        <f aca="false">SUM(AO26:AO38)</f>
        <v>11132</v>
      </c>
      <c r="AP39" s="3" t="n">
        <f aca="false">SUM(AP26:AP38)</f>
        <v>9975</v>
      </c>
      <c r="AQ39" s="3" t="n">
        <f aca="false">SUM(AQ26:AQ38)</f>
        <v>10350</v>
      </c>
      <c r="AR39" s="3" t="n">
        <f aca="false">SUM(AR26:AR38)</f>
        <v>9610.5</v>
      </c>
      <c r="AS39" s="3" t="n">
        <f aca="false">SUM(AS26:AS38)</f>
        <v>9055</v>
      </c>
      <c r="AT39" s="3" t="n">
        <f aca="false">SUM(AT26:AT38)</f>
        <v>9589</v>
      </c>
      <c r="AU39" s="3" t="n">
        <f aca="false">SUM(AU26:AU38)</f>
        <v>9424</v>
      </c>
      <c r="AV39" s="3" t="n">
        <f aca="false">SUM(AV26:AV38)</f>
        <v>10620</v>
      </c>
      <c r="AW39" s="3" t="n">
        <f aca="false">SUM(AW26:AW38)</f>
        <v>9247</v>
      </c>
      <c r="AX39" s="3" t="n">
        <f aca="false">SUM(AX26:AX38)</f>
        <v>9651</v>
      </c>
      <c r="AY39" s="3" t="n">
        <f aca="false">SUM(AY26:AY38)</f>
        <v>8516</v>
      </c>
      <c r="AZ39" s="3" t="n">
        <f aca="false">SUM(AZ26:AZ38)</f>
        <v>8180</v>
      </c>
      <c r="BA39" s="3" t="n">
        <f aca="false">SUM(BA26:BA38)</f>
        <v>10275</v>
      </c>
      <c r="BB39" s="3" t="n">
        <f aca="false">SUM(BB26:BB38)</f>
        <v>10043</v>
      </c>
      <c r="BC39" s="3" t="n">
        <f aca="false">SUM(BC26:BC38)</f>
        <v>10416</v>
      </c>
      <c r="BD39" s="3" t="n">
        <f aca="false">SUM(BD26:BD38)</f>
        <v>9753.5</v>
      </c>
      <c r="BE39" s="3" t="n">
        <f aca="false">SUM(BE26:BE38)</f>
        <v>9196</v>
      </c>
      <c r="BF39" s="3" t="n">
        <f aca="false">SUM(BF26:BF38)</f>
        <v>9518</v>
      </c>
      <c r="BG39" s="3" t="n">
        <f aca="false">SUM(BG26:BG38)</f>
        <v>9354</v>
      </c>
      <c r="BH39" s="3" t="n">
        <f aca="false">SUM(BH26:BH38)</f>
        <v>10552</v>
      </c>
      <c r="BI39" s="3" t="n">
        <f aca="false">SUM(BI26:BI38)</f>
        <v>9178</v>
      </c>
      <c r="BJ39" s="3" t="n">
        <f aca="false">SUM(BJ26:BJ38)</f>
        <v>9578</v>
      </c>
      <c r="BK39" s="3" t="n">
        <f aca="false">SUM(BK26:BK38)</f>
        <v>8444</v>
      </c>
      <c r="BL39" s="3" t="n">
        <f aca="false">SUM(BL26:BL38)</f>
        <v>8615.5</v>
      </c>
      <c r="BM39" s="3" t="n">
        <f aca="false">SUM(BM26:BM38)</f>
        <v>11212</v>
      </c>
      <c r="BN39" s="3" t="n">
        <f aca="false">SUM(BN26:BN38)</f>
        <v>9977</v>
      </c>
      <c r="BO39" s="3" t="n">
        <f aca="false">SUM(BO26:BO38)</f>
        <v>10348</v>
      </c>
      <c r="BP39" s="3" t="n">
        <f aca="false">SUM(BP26:BP38)</f>
        <v>9690</v>
      </c>
      <c r="BQ39" s="3" t="n">
        <f aca="false">SUM(BQ26:BQ38)</f>
        <v>9130</v>
      </c>
      <c r="BR39" s="2"/>
      <c r="BS39" s="2"/>
      <c r="BT39" s="2"/>
      <c r="BU39" s="2"/>
      <c r="BV39" s="2"/>
      <c r="BW39" s="2"/>
      <c r="BX39" s="2"/>
      <c r="BY39" s="2"/>
    </row>
    <row r="40" customFormat="false" ht="12.75" hidden="false" customHeight="false" outlineLevel="0" collapsed="false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customFormat="false" ht="12.75" hidden="false" customHeight="false" outlineLevel="0" collapsed="false">
      <c r="B41" s="12" t="s">
        <v>64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customFormat="false" ht="12.75" hidden="false" customHeight="false" outlineLevel="0" collapsed="false">
      <c r="A42" s="0" t="n">
        <v>38</v>
      </c>
      <c r="B42" s="0" t="s">
        <v>65</v>
      </c>
      <c r="C42" s="2" t="n">
        <f aca="false">AVERAGE(J42:U42)</f>
        <v>0</v>
      </c>
      <c r="D42" s="2" t="n">
        <f aca="false">AVERAGE(V42:AG42)</f>
        <v>0</v>
      </c>
      <c r="E42" s="2" t="n">
        <f aca="false">AVERAGE(AH42:AS42)</f>
        <v>0</v>
      </c>
      <c r="F42" s="2" t="n">
        <f aca="false">AVERAGE(AT42:BE42)</f>
        <v>0</v>
      </c>
      <c r="G42" s="2" t="n">
        <f aca="false">AVERAGE(BF42:BQ42)</f>
        <v>0</v>
      </c>
      <c r="H42" s="2" t="n">
        <f aca="false">AVERAGE(C42:G42)</f>
        <v>0</v>
      </c>
      <c r="I42" s="2"/>
      <c r="J42" s="2" t="n">
        <f aca="false">2002e!F54</f>
        <v>0</v>
      </c>
      <c r="K42" s="2" t="n">
        <f aca="false">2002e!G54</f>
        <v>0</v>
      </c>
      <c r="L42" s="2" t="n">
        <f aca="false">2002e!H54</f>
        <v>0</v>
      </c>
      <c r="M42" s="2" t="n">
        <f aca="false">2002e!I54</f>
        <v>0</v>
      </c>
      <c r="N42" s="2" t="n">
        <f aca="false">2002e!J54</f>
        <v>0</v>
      </c>
      <c r="O42" s="2" t="n">
        <f aca="false">2002e!K54</f>
        <v>0</v>
      </c>
      <c r="P42" s="2" t="n">
        <f aca="false">AVERAGE(2002e!L54,2002e!M54)</f>
        <v>0</v>
      </c>
      <c r="Q42" s="2" t="n">
        <f aca="false">2002e!N54</f>
        <v>0</v>
      </c>
      <c r="R42" s="2" t="n">
        <f aca="false">2002e!O54</f>
        <v>0</v>
      </c>
      <c r="S42" s="2" t="n">
        <f aca="false">2002e!P54</f>
        <v>0</v>
      </c>
      <c r="T42" s="2" t="n">
        <f aca="false">AVERAGE(2003e!C54,2003e!D54)</f>
        <v>0</v>
      </c>
      <c r="U42" s="2" t="n">
        <f aca="false">2003e!E54</f>
        <v>0</v>
      </c>
      <c r="V42" s="2" t="n">
        <f aca="false">2003e!F54</f>
        <v>0</v>
      </c>
      <c r="W42" s="2" t="n">
        <f aca="false">2003e!G54</f>
        <v>0</v>
      </c>
      <c r="X42" s="2" t="n">
        <f aca="false">2003e!H54</f>
        <v>0</v>
      </c>
      <c r="Y42" s="2" t="n">
        <f aca="false">2003e!I54</f>
        <v>0</v>
      </c>
      <c r="Z42" s="2" t="n">
        <f aca="false">2003e!J54</f>
        <v>0</v>
      </c>
      <c r="AA42" s="2" t="n">
        <f aca="false">2003e!K54</f>
        <v>0</v>
      </c>
      <c r="AB42" s="2" t="n">
        <f aca="false">AVERAGE(2003e!L54,2003e!M54)</f>
        <v>0</v>
      </c>
      <c r="AC42" s="2" t="n">
        <f aca="false">2003e!N54</f>
        <v>0</v>
      </c>
      <c r="AD42" s="2" t="n">
        <f aca="false">2003e!O54</f>
        <v>0</v>
      </c>
      <c r="AE42" s="2" t="n">
        <f aca="false">2003e!P54</f>
        <v>0</v>
      </c>
      <c r="AF42" s="2" t="n">
        <f aca="false">AVERAGE(2004e!C54,2004e!D54)</f>
        <v>0</v>
      </c>
      <c r="AG42" s="2" t="n">
        <f aca="false">2004e!E54</f>
        <v>0</v>
      </c>
      <c r="AH42" s="2" t="n">
        <f aca="false">2004e!F54</f>
        <v>0</v>
      </c>
      <c r="AI42" s="2" t="n">
        <f aca="false">2004e!G54</f>
        <v>0</v>
      </c>
      <c r="AJ42" s="2" t="n">
        <f aca="false">2004e!H54</f>
        <v>0</v>
      </c>
      <c r="AK42" s="2" t="n">
        <f aca="false">2004e!I54</f>
        <v>0</v>
      </c>
      <c r="AL42" s="2" t="n">
        <f aca="false">2004e!J54</f>
        <v>0</v>
      </c>
      <c r="AM42" s="2" t="n">
        <f aca="false">2004e!K54</f>
        <v>0</v>
      </c>
      <c r="AN42" s="2" t="n">
        <f aca="false">AVERAGE(2004e!L54,2004e!M54)</f>
        <v>0</v>
      </c>
      <c r="AO42" s="2" t="n">
        <f aca="false">2004e!N54</f>
        <v>0</v>
      </c>
      <c r="AP42" s="2" t="n">
        <f aca="false">2004e!O54</f>
        <v>0</v>
      </c>
      <c r="AQ42" s="2" t="n">
        <f aca="false">2004e!P54</f>
        <v>0</v>
      </c>
      <c r="AR42" s="2" t="n">
        <f aca="false">AVERAGE(2005e!C54,2005e!D54)</f>
        <v>0</v>
      </c>
      <c r="AS42" s="2" t="n">
        <f aca="false">2005e!E54</f>
        <v>0</v>
      </c>
      <c r="AT42" s="2" t="n">
        <f aca="false">2005e!F54</f>
        <v>0</v>
      </c>
      <c r="AU42" s="2" t="n">
        <f aca="false">2005e!G54</f>
        <v>0</v>
      </c>
      <c r="AV42" s="2" t="n">
        <f aca="false">2005e!H54</f>
        <v>0</v>
      </c>
      <c r="AW42" s="2" t="n">
        <f aca="false">2005e!I54</f>
        <v>0</v>
      </c>
      <c r="AX42" s="2" t="n">
        <f aca="false">2005e!J54</f>
        <v>0</v>
      </c>
      <c r="AY42" s="2" t="n">
        <f aca="false">2005e!K54</f>
        <v>0</v>
      </c>
      <c r="AZ42" s="2" t="n">
        <f aca="false">AVERAGE(2005e!L54,2005e!M54)</f>
        <v>0</v>
      </c>
      <c r="BA42" s="2" t="n">
        <f aca="false">2005e!N54</f>
        <v>0</v>
      </c>
      <c r="BB42" s="2" t="n">
        <f aca="false">2005e!O54</f>
        <v>0</v>
      </c>
      <c r="BC42" s="2" t="n">
        <f aca="false">2005e!P54</f>
        <v>0</v>
      </c>
      <c r="BD42" s="2" t="n">
        <f aca="false">AVERAGE(2006e!C54,2006e!D54)</f>
        <v>0</v>
      </c>
      <c r="BE42" s="2" t="n">
        <f aca="false">2006e!E54</f>
        <v>0</v>
      </c>
      <c r="BF42" s="2" t="n">
        <f aca="false">2006e!F54</f>
        <v>0</v>
      </c>
      <c r="BG42" s="2" t="n">
        <f aca="false">2006e!G54</f>
        <v>0</v>
      </c>
      <c r="BH42" s="2" t="n">
        <f aca="false">2006e!H54</f>
        <v>0</v>
      </c>
      <c r="BI42" s="2" t="n">
        <f aca="false">2006e!I54</f>
        <v>0</v>
      </c>
      <c r="BJ42" s="2" t="n">
        <f aca="false">2006e!J54</f>
        <v>0</v>
      </c>
      <c r="BK42" s="2" t="n">
        <f aca="false">2006e!K54</f>
        <v>0</v>
      </c>
      <c r="BL42" s="2" t="n">
        <f aca="false">AVERAGE(2006e!L54,2006e!M54)</f>
        <v>0</v>
      </c>
      <c r="BM42" s="2" t="n">
        <f aca="false">2006e!N54</f>
        <v>0</v>
      </c>
      <c r="BN42" s="2" t="n">
        <f aca="false">2006e!O54</f>
        <v>0</v>
      </c>
      <c r="BO42" s="2" t="n">
        <f aca="false">2006e!P54</f>
        <v>0</v>
      </c>
      <c r="BP42" s="2" t="n">
        <f aca="false">AVERAGE(2007e!C54,2007e!D54)</f>
        <v>0</v>
      </c>
      <c r="BQ42" s="2" t="n">
        <f aca="false">2007e!E54</f>
        <v>0</v>
      </c>
      <c r="BR42" s="2"/>
      <c r="BS42" s="2"/>
      <c r="BT42" s="2"/>
      <c r="BU42" s="2"/>
      <c r="BV42" s="2"/>
      <c r="BW42" s="2"/>
      <c r="BX42" s="2"/>
      <c r="BY42" s="2"/>
    </row>
    <row r="43" customFormat="false" ht="12.75" hidden="false" customHeight="false" outlineLevel="0" collapsed="false">
      <c r="A43" s="0" t="n">
        <v>39</v>
      </c>
      <c r="B43" s="0" t="s">
        <v>66</v>
      </c>
      <c r="C43" s="2" t="n">
        <f aca="false">AVERAGE(J43:U43)</f>
        <v>0</v>
      </c>
      <c r="D43" s="2" t="n">
        <f aca="false">AVERAGE(V43:AG43)</f>
        <v>0</v>
      </c>
      <c r="E43" s="2" t="n">
        <f aca="false">AVERAGE(AH43:AS43)</f>
        <v>0</v>
      </c>
      <c r="F43" s="2" t="n">
        <f aca="false">AVERAGE(AT43:BE43)</f>
        <v>0</v>
      </c>
      <c r="G43" s="2" t="n">
        <f aca="false">AVERAGE(BF43:BQ43)</f>
        <v>0</v>
      </c>
      <c r="H43" s="2" t="n">
        <f aca="false">AVERAGE(C43:G43)</f>
        <v>0</v>
      </c>
      <c r="I43" s="2"/>
      <c r="J43" s="2" t="n">
        <f aca="false">2002e!F55</f>
        <v>0</v>
      </c>
      <c r="K43" s="2" t="n">
        <f aca="false">2002e!G55</f>
        <v>0</v>
      </c>
      <c r="L43" s="2" t="n">
        <f aca="false">2002e!H55</f>
        <v>0</v>
      </c>
      <c r="M43" s="2" t="n">
        <f aca="false">2002e!I55</f>
        <v>0</v>
      </c>
      <c r="N43" s="2" t="n">
        <f aca="false">2002e!J55</f>
        <v>0</v>
      </c>
      <c r="O43" s="2" t="n">
        <f aca="false">2002e!K55</f>
        <v>0</v>
      </c>
      <c r="P43" s="2" t="n">
        <f aca="false">AVERAGE(2002e!L55,2002e!M55)</f>
        <v>0</v>
      </c>
      <c r="Q43" s="2" t="n">
        <f aca="false">2002e!N55</f>
        <v>0</v>
      </c>
      <c r="R43" s="2" t="n">
        <f aca="false">2002e!O55</f>
        <v>0</v>
      </c>
      <c r="S43" s="2" t="n">
        <f aca="false">2002e!P55</f>
        <v>0</v>
      </c>
      <c r="T43" s="2" t="n">
        <f aca="false">AVERAGE(2003e!C55,2003e!D55)</f>
        <v>0</v>
      </c>
      <c r="U43" s="2" t="n">
        <f aca="false">2003e!E55</f>
        <v>0</v>
      </c>
      <c r="V43" s="2" t="n">
        <f aca="false">2003e!F55</f>
        <v>0</v>
      </c>
      <c r="W43" s="2" t="n">
        <f aca="false">2003e!G55</f>
        <v>0</v>
      </c>
      <c r="X43" s="2" t="n">
        <f aca="false">2003e!H55</f>
        <v>0</v>
      </c>
      <c r="Y43" s="2" t="n">
        <f aca="false">2003e!I55</f>
        <v>0</v>
      </c>
      <c r="Z43" s="2" t="n">
        <f aca="false">2003e!J55</f>
        <v>0</v>
      </c>
      <c r="AA43" s="2" t="n">
        <f aca="false">2003e!K55</f>
        <v>0</v>
      </c>
      <c r="AB43" s="2" t="n">
        <f aca="false">AVERAGE(2003e!L55,2003e!M55)</f>
        <v>0</v>
      </c>
      <c r="AC43" s="2" t="n">
        <f aca="false">2003e!N55</f>
        <v>0</v>
      </c>
      <c r="AD43" s="2" t="n">
        <f aca="false">2003e!O55</f>
        <v>0</v>
      </c>
      <c r="AE43" s="2" t="n">
        <f aca="false">2003e!P55</f>
        <v>0</v>
      </c>
      <c r="AF43" s="2" t="n">
        <f aca="false">AVERAGE(2004e!C55,2004e!D55)</f>
        <v>0</v>
      </c>
      <c r="AG43" s="2" t="n">
        <f aca="false">2004e!E55</f>
        <v>0</v>
      </c>
      <c r="AH43" s="2" t="n">
        <f aca="false">2004e!F55</f>
        <v>0</v>
      </c>
      <c r="AI43" s="2" t="n">
        <f aca="false">2004e!G55</f>
        <v>0</v>
      </c>
      <c r="AJ43" s="2" t="n">
        <f aca="false">2004e!H55</f>
        <v>0</v>
      </c>
      <c r="AK43" s="2" t="n">
        <f aca="false">2004e!I55</f>
        <v>0</v>
      </c>
      <c r="AL43" s="2" t="n">
        <f aca="false">2004e!J55</f>
        <v>0</v>
      </c>
      <c r="AM43" s="2" t="n">
        <f aca="false">2004e!K55</f>
        <v>0</v>
      </c>
      <c r="AN43" s="2" t="n">
        <f aca="false">AVERAGE(2004e!L55,2004e!M55)</f>
        <v>0</v>
      </c>
      <c r="AO43" s="2" t="n">
        <f aca="false">2004e!N55</f>
        <v>0</v>
      </c>
      <c r="AP43" s="2" t="n">
        <f aca="false">2004e!O55</f>
        <v>0</v>
      </c>
      <c r="AQ43" s="2" t="n">
        <f aca="false">2004e!P55</f>
        <v>0</v>
      </c>
      <c r="AR43" s="2" t="n">
        <f aca="false">AVERAGE(2005e!C55,2005e!D55)</f>
        <v>0</v>
      </c>
      <c r="AS43" s="2" t="n">
        <f aca="false">2005e!E55</f>
        <v>0</v>
      </c>
      <c r="AT43" s="2" t="n">
        <f aca="false">2005e!F55</f>
        <v>0</v>
      </c>
      <c r="AU43" s="2" t="n">
        <f aca="false">2005e!G55</f>
        <v>0</v>
      </c>
      <c r="AV43" s="2" t="n">
        <f aca="false">2005e!H55</f>
        <v>0</v>
      </c>
      <c r="AW43" s="2" t="n">
        <f aca="false">2005e!I55</f>
        <v>0</v>
      </c>
      <c r="AX43" s="2" t="n">
        <f aca="false">2005e!J55</f>
        <v>0</v>
      </c>
      <c r="AY43" s="2" t="n">
        <f aca="false">2005e!K55</f>
        <v>0</v>
      </c>
      <c r="AZ43" s="2" t="n">
        <f aca="false">AVERAGE(2005e!L55,2005e!M55)</f>
        <v>0</v>
      </c>
      <c r="BA43" s="2" t="n">
        <f aca="false">2005e!N55</f>
        <v>0</v>
      </c>
      <c r="BB43" s="2" t="n">
        <f aca="false">2005e!O55</f>
        <v>0</v>
      </c>
      <c r="BC43" s="2" t="n">
        <f aca="false">2005e!P55</f>
        <v>0</v>
      </c>
      <c r="BD43" s="2" t="n">
        <f aca="false">AVERAGE(2006e!C55,2006e!D55)</f>
        <v>0</v>
      </c>
      <c r="BE43" s="2" t="n">
        <f aca="false">2006e!E55</f>
        <v>0</v>
      </c>
      <c r="BF43" s="2" t="n">
        <f aca="false">2006e!F55</f>
        <v>0</v>
      </c>
      <c r="BG43" s="2" t="n">
        <f aca="false">2006e!G55</f>
        <v>0</v>
      </c>
      <c r="BH43" s="2" t="n">
        <f aca="false">2006e!H55</f>
        <v>0</v>
      </c>
      <c r="BI43" s="2" t="n">
        <f aca="false">2006e!I55</f>
        <v>0</v>
      </c>
      <c r="BJ43" s="2" t="n">
        <f aca="false">2006e!J55</f>
        <v>0</v>
      </c>
      <c r="BK43" s="2" t="n">
        <f aca="false">2006e!K55</f>
        <v>0</v>
      </c>
      <c r="BL43" s="2" t="n">
        <f aca="false">AVERAGE(2006e!L55,2006e!M55)</f>
        <v>0</v>
      </c>
      <c r="BM43" s="2" t="n">
        <f aca="false">2006e!N55</f>
        <v>0</v>
      </c>
      <c r="BN43" s="2" t="n">
        <f aca="false">2006e!O55</f>
        <v>0</v>
      </c>
      <c r="BO43" s="2" t="n">
        <f aca="false">2006e!P55</f>
        <v>0</v>
      </c>
      <c r="BP43" s="2" t="n">
        <f aca="false">AVERAGE(2007e!C55,2007e!D55)</f>
        <v>0</v>
      </c>
      <c r="BQ43" s="2" t="n">
        <f aca="false">2007e!E55</f>
        <v>0</v>
      </c>
      <c r="BR43" s="2"/>
      <c r="BS43" s="2"/>
      <c r="BT43" s="2"/>
      <c r="BU43" s="2"/>
      <c r="BV43" s="2"/>
      <c r="BW43" s="2"/>
      <c r="BX43" s="2"/>
      <c r="BY43" s="2"/>
    </row>
    <row r="44" customFormat="false" ht="12.75" hidden="false" customHeight="false" outlineLevel="0" collapsed="false">
      <c r="A44" s="0" t="n">
        <v>40</v>
      </c>
      <c r="B44" s="0" t="s">
        <v>67</v>
      </c>
      <c r="C44" s="2" t="n">
        <f aca="false">AVERAGE(J44:U44)</f>
        <v>0</v>
      </c>
      <c r="D44" s="2" t="n">
        <f aca="false">AVERAGE(V44:AG44)</f>
        <v>0</v>
      </c>
      <c r="E44" s="2" t="n">
        <f aca="false">AVERAGE(AH44:AS44)</f>
        <v>0</v>
      </c>
      <c r="F44" s="2" t="n">
        <f aca="false">AVERAGE(AT44:BE44)</f>
        <v>0</v>
      </c>
      <c r="G44" s="2" t="n">
        <f aca="false">AVERAGE(BF44:BQ44)</f>
        <v>0</v>
      </c>
      <c r="H44" s="2" t="n">
        <f aca="false">AVERAGE(C44:G44)</f>
        <v>0</v>
      </c>
      <c r="I44" s="2"/>
      <c r="J44" s="2" t="n">
        <f aca="false">2002e!F56</f>
        <v>0</v>
      </c>
      <c r="K44" s="2" t="n">
        <f aca="false">2002e!G56</f>
        <v>0</v>
      </c>
      <c r="L44" s="2" t="n">
        <f aca="false">2002e!H56</f>
        <v>0</v>
      </c>
      <c r="M44" s="2" t="n">
        <f aca="false">2002e!I56</f>
        <v>0</v>
      </c>
      <c r="N44" s="2" t="n">
        <f aca="false">2002e!J56</f>
        <v>0</v>
      </c>
      <c r="O44" s="2" t="n">
        <f aca="false">2002e!K56</f>
        <v>0</v>
      </c>
      <c r="P44" s="2" t="n">
        <f aca="false">AVERAGE(2002e!L56,2002e!M56)</f>
        <v>0</v>
      </c>
      <c r="Q44" s="2" t="n">
        <f aca="false">2002e!N56</f>
        <v>0</v>
      </c>
      <c r="R44" s="2" t="n">
        <f aca="false">2002e!O56</f>
        <v>0</v>
      </c>
      <c r="S44" s="2" t="n">
        <f aca="false">2002e!P56</f>
        <v>0</v>
      </c>
      <c r="T44" s="2" t="n">
        <f aca="false">AVERAGE(2003e!C56,2003e!D56)</f>
        <v>0</v>
      </c>
      <c r="U44" s="2" t="n">
        <f aca="false">2003e!E56</f>
        <v>0</v>
      </c>
      <c r="V44" s="2" t="n">
        <f aca="false">2003e!F56</f>
        <v>0</v>
      </c>
      <c r="W44" s="2" t="n">
        <f aca="false">2003e!G56</f>
        <v>0</v>
      </c>
      <c r="X44" s="2" t="n">
        <f aca="false">2003e!H56</f>
        <v>0</v>
      </c>
      <c r="Y44" s="2" t="n">
        <f aca="false">2003e!I56</f>
        <v>0</v>
      </c>
      <c r="Z44" s="2" t="n">
        <f aca="false">2003e!J56</f>
        <v>0</v>
      </c>
      <c r="AA44" s="2" t="n">
        <f aca="false">2003e!K56</f>
        <v>0</v>
      </c>
      <c r="AB44" s="2" t="n">
        <f aca="false">AVERAGE(2003e!L56,2003e!M56)</f>
        <v>0</v>
      </c>
      <c r="AC44" s="2" t="n">
        <f aca="false">2003e!N56</f>
        <v>0</v>
      </c>
      <c r="AD44" s="2" t="n">
        <f aca="false">2003e!O56</f>
        <v>0</v>
      </c>
      <c r="AE44" s="2" t="n">
        <f aca="false">2003e!P56</f>
        <v>0</v>
      </c>
      <c r="AF44" s="2" t="n">
        <f aca="false">AVERAGE(2004e!C56,2004e!D56)</f>
        <v>0</v>
      </c>
      <c r="AG44" s="2" t="n">
        <f aca="false">2004e!E56</f>
        <v>0</v>
      </c>
      <c r="AH44" s="2" t="n">
        <f aca="false">2004e!F56</f>
        <v>0</v>
      </c>
      <c r="AI44" s="2" t="n">
        <f aca="false">2004e!G56</f>
        <v>0</v>
      </c>
      <c r="AJ44" s="2" t="n">
        <f aca="false">2004e!H56</f>
        <v>0</v>
      </c>
      <c r="AK44" s="2" t="n">
        <f aca="false">2004e!I56</f>
        <v>0</v>
      </c>
      <c r="AL44" s="2" t="n">
        <f aca="false">2004e!J56</f>
        <v>0</v>
      </c>
      <c r="AM44" s="2" t="n">
        <f aca="false">2004e!K56</f>
        <v>0</v>
      </c>
      <c r="AN44" s="2" t="n">
        <f aca="false">AVERAGE(2004e!L56,2004e!M56)</f>
        <v>0</v>
      </c>
      <c r="AO44" s="2" t="n">
        <f aca="false">2004e!N56</f>
        <v>0</v>
      </c>
      <c r="AP44" s="2" t="n">
        <f aca="false">2004e!O56</f>
        <v>0</v>
      </c>
      <c r="AQ44" s="2" t="n">
        <f aca="false">2004e!P56</f>
        <v>0</v>
      </c>
      <c r="AR44" s="2" t="n">
        <f aca="false">AVERAGE(2005e!C56,2005e!D56)</f>
        <v>0</v>
      </c>
      <c r="AS44" s="2" t="n">
        <f aca="false">2005e!E56</f>
        <v>0</v>
      </c>
      <c r="AT44" s="2" t="n">
        <f aca="false">2005e!F56</f>
        <v>0</v>
      </c>
      <c r="AU44" s="2" t="n">
        <f aca="false">2005e!G56</f>
        <v>0</v>
      </c>
      <c r="AV44" s="2" t="n">
        <f aca="false">2005e!H56</f>
        <v>0</v>
      </c>
      <c r="AW44" s="2" t="n">
        <f aca="false">2005e!I56</f>
        <v>0</v>
      </c>
      <c r="AX44" s="2" t="n">
        <f aca="false">2005e!J56</f>
        <v>0</v>
      </c>
      <c r="AY44" s="2" t="n">
        <f aca="false">2005e!K56</f>
        <v>0</v>
      </c>
      <c r="AZ44" s="2" t="n">
        <f aca="false">AVERAGE(2005e!L56,2005e!M56)</f>
        <v>0</v>
      </c>
      <c r="BA44" s="2" t="n">
        <f aca="false">2005e!N56</f>
        <v>0</v>
      </c>
      <c r="BB44" s="2" t="n">
        <f aca="false">2005e!O56</f>
        <v>0</v>
      </c>
      <c r="BC44" s="2" t="n">
        <f aca="false">2005e!P56</f>
        <v>0</v>
      </c>
      <c r="BD44" s="2" t="n">
        <f aca="false">AVERAGE(2006e!C56,2006e!D56)</f>
        <v>0</v>
      </c>
      <c r="BE44" s="2" t="n">
        <f aca="false">2006e!E56</f>
        <v>0</v>
      </c>
      <c r="BF44" s="2" t="n">
        <f aca="false">2006e!F56</f>
        <v>0</v>
      </c>
      <c r="BG44" s="2" t="n">
        <f aca="false">2006e!G56</f>
        <v>0</v>
      </c>
      <c r="BH44" s="2" t="n">
        <f aca="false">2006e!H56</f>
        <v>0</v>
      </c>
      <c r="BI44" s="2" t="n">
        <f aca="false">2006e!I56</f>
        <v>0</v>
      </c>
      <c r="BJ44" s="2" t="n">
        <f aca="false">2006e!J56</f>
        <v>0</v>
      </c>
      <c r="BK44" s="2" t="n">
        <f aca="false">2006e!K56</f>
        <v>0</v>
      </c>
      <c r="BL44" s="2" t="n">
        <f aca="false">AVERAGE(2006e!L56,2006e!M56)</f>
        <v>0</v>
      </c>
      <c r="BM44" s="2" t="n">
        <f aca="false">2006e!N56</f>
        <v>0</v>
      </c>
      <c r="BN44" s="2" t="n">
        <f aca="false">2006e!O56</f>
        <v>0</v>
      </c>
      <c r="BO44" s="2" t="n">
        <f aca="false">2006e!P56</f>
        <v>0</v>
      </c>
      <c r="BP44" s="2" t="n">
        <f aca="false">AVERAGE(2007e!C56,2007e!D56)</f>
        <v>0</v>
      </c>
      <c r="BQ44" s="2" t="n">
        <f aca="false">2007e!E56</f>
        <v>0</v>
      </c>
      <c r="BR44" s="2"/>
      <c r="BS44" s="2"/>
      <c r="BT44" s="2"/>
      <c r="BU44" s="2"/>
      <c r="BV44" s="2"/>
      <c r="BW44" s="2"/>
      <c r="BX44" s="2"/>
      <c r="BY44" s="2"/>
    </row>
    <row r="45" customFormat="false" ht="12.75" hidden="false" customHeight="false" outlineLevel="0" collapsed="false">
      <c r="A45" s="0" t="n">
        <v>41</v>
      </c>
      <c r="B45" s="0" t="s">
        <v>68</v>
      </c>
      <c r="C45" s="2" t="n">
        <f aca="false">AVERAGE(J45:U45)</f>
        <v>0</v>
      </c>
      <c r="D45" s="2" t="n">
        <f aca="false">AVERAGE(V45:AG45)</f>
        <v>0</v>
      </c>
      <c r="E45" s="2" t="n">
        <f aca="false">AVERAGE(AH45:AS45)</f>
        <v>0</v>
      </c>
      <c r="F45" s="2" t="n">
        <f aca="false">AVERAGE(AT45:BE45)</f>
        <v>0</v>
      </c>
      <c r="G45" s="2" t="n">
        <f aca="false">AVERAGE(BF45:BQ45)</f>
        <v>0</v>
      </c>
      <c r="H45" s="2" t="n">
        <f aca="false">AVERAGE(C45:G45)</f>
        <v>0</v>
      </c>
      <c r="I45" s="2"/>
      <c r="J45" s="2" t="n">
        <f aca="false">2002e!F57</f>
        <v>0</v>
      </c>
      <c r="K45" s="2" t="n">
        <f aca="false">2002e!G57</f>
        <v>0</v>
      </c>
      <c r="L45" s="2" t="n">
        <f aca="false">2002e!H57</f>
        <v>0</v>
      </c>
      <c r="M45" s="2" t="n">
        <f aca="false">2002e!I57</f>
        <v>0</v>
      </c>
      <c r="N45" s="2" t="n">
        <f aca="false">2002e!J57</f>
        <v>0</v>
      </c>
      <c r="O45" s="2" t="n">
        <f aca="false">2002e!K57</f>
        <v>0</v>
      </c>
      <c r="P45" s="2" t="n">
        <f aca="false">AVERAGE(2002e!L57,2002e!M57)</f>
        <v>0</v>
      </c>
      <c r="Q45" s="2" t="n">
        <f aca="false">2002e!N57</f>
        <v>0</v>
      </c>
      <c r="R45" s="2" t="n">
        <f aca="false">2002e!O57</f>
        <v>0</v>
      </c>
      <c r="S45" s="2" t="n">
        <f aca="false">2002e!P57</f>
        <v>0</v>
      </c>
      <c r="T45" s="2" t="n">
        <f aca="false">AVERAGE(2003e!C57,2003e!D57)</f>
        <v>0</v>
      </c>
      <c r="U45" s="2" t="n">
        <f aca="false">2003e!E57</f>
        <v>0</v>
      </c>
      <c r="V45" s="2" t="n">
        <f aca="false">2003e!F57</f>
        <v>0</v>
      </c>
      <c r="W45" s="2" t="n">
        <f aca="false">2003e!G57</f>
        <v>0</v>
      </c>
      <c r="X45" s="2" t="n">
        <f aca="false">2003e!H57</f>
        <v>0</v>
      </c>
      <c r="Y45" s="2" t="n">
        <f aca="false">2003e!I57</f>
        <v>0</v>
      </c>
      <c r="Z45" s="2" t="n">
        <f aca="false">2003e!J57</f>
        <v>0</v>
      </c>
      <c r="AA45" s="2" t="n">
        <f aca="false">2003e!K57</f>
        <v>0</v>
      </c>
      <c r="AB45" s="2" t="n">
        <f aca="false">AVERAGE(2003e!L57,2003e!M57)</f>
        <v>0</v>
      </c>
      <c r="AC45" s="2" t="n">
        <f aca="false">2003e!N57</f>
        <v>0</v>
      </c>
      <c r="AD45" s="2" t="n">
        <f aca="false">2003e!O57</f>
        <v>0</v>
      </c>
      <c r="AE45" s="2" t="n">
        <f aca="false">2003e!P57</f>
        <v>0</v>
      </c>
      <c r="AF45" s="2" t="n">
        <f aca="false">AVERAGE(2004e!C57,2004e!D57)</f>
        <v>0</v>
      </c>
      <c r="AG45" s="2" t="n">
        <f aca="false">2004e!E57</f>
        <v>0</v>
      </c>
      <c r="AH45" s="2" t="n">
        <f aca="false">2004e!F57</f>
        <v>0</v>
      </c>
      <c r="AI45" s="2" t="n">
        <f aca="false">2004e!G57</f>
        <v>0</v>
      </c>
      <c r="AJ45" s="2" t="n">
        <f aca="false">2004e!H57</f>
        <v>0</v>
      </c>
      <c r="AK45" s="2" t="n">
        <f aca="false">2004e!I57</f>
        <v>0</v>
      </c>
      <c r="AL45" s="2" t="n">
        <f aca="false">2004e!J57</f>
        <v>0</v>
      </c>
      <c r="AM45" s="2" t="n">
        <f aca="false">2004e!K57</f>
        <v>0</v>
      </c>
      <c r="AN45" s="2" t="n">
        <f aca="false">AVERAGE(2004e!L57,2004e!M57)</f>
        <v>0</v>
      </c>
      <c r="AO45" s="2" t="n">
        <f aca="false">2004e!N57</f>
        <v>0</v>
      </c>
      <c r="AP45" s="2" t="n">
        <f aca="false">2004e!O57</f>
        <v>0</v>
      </c>
      <c r="AQ45" s="2" t="n">
        <f aca="false">2004e!P57</f>
        <v>0</v>
      </c>
      <c r="AR45" s="2" t="n">
        <f aca="false">AVERAGE(2005e!C57,2005e!D57)</f>
        <v>0</v>
      </c>
      <c r="AS45" s="2" t="n">
        <f aca="false">2005e!E57</f>
        <v>0</v>
      </c>
      <c r="AT45" s="2" t="n">
        <f aca="false">2005e!F57</f>
        <v>0</v>
      </c>
      <c r="AU45" s="2" t="n">
        <f aca="false">2005e!G57</f>
        <v>0</v>
      </c>
      <c r="AV45" s="2" t="n">
        <f aca="false">2005e!H57</f>
        <v>0</v>
      </c>
      <c r="AW45" s="2" t="n">
        <f aca="false">2005e!I57</f>
        <v>0</v>
      </c>
      <c r="AX45" s="2" t="n">
        <f aca="false">2005e!J57</f>
        <v>0</v>
      </c>
      <c r="AY45" s="2" t="n">
        <f aca="false">2005e!K57</f>
        <v>0</v>
      </c>
      <c r="AZ45" s="2" t="n">
        <f aca="false">AVERAGE(2005e!L57,2005e!M57)</f>
        <v>0</v>
      </c>
      <c r="BA45" s="2" t="n">
        <f aca="false">2005e!N57</f>
        <v>0</v>
      </c>
      <c r="BB45" s="2" t="n">
        <f aca="false">2005e!O57</f>
        <v>0</v>
      </c>
      <c r="BC45" s="2" t="n">
        <f aca="false">2005e!P57</f>
        <v>0</v>
      </c>
      <c r="BD45" s="2" t="n">
        <f aca="false">AVERAGE(2006e!C57,2006e!D57)</f>
        <v>0</v>
      </c>
      <c r="BE45" s="2" t="n">
        <f aca="false">2006e!E57</f>
        <v>0</v>
      </c>
      <c r="BF45" s="2" t="n">
        <f aca="false">2006e!F57</f>
        <v>0</v>
      </c>
      <c r="BG45" s="2" t="n">
        <f aca="false">2006e!G57</f>
        <v>0</v>
      </c>
      <c r="BH45" s="2" t="n">
        <f aca="false">2006e!H57</f>
        <v>0</v>
      </c>
      <c r="BI45" s="2" t="n">
        <f aca="false">2006e!I57</f>
        <v>0</v>
      </c>
      <c r="BJ45" s="2" t="n">
        <f aca="false">2006e!J57</f>
        <v>0</v>
      </c>
      <c r="BK45" s="2" t="n">
        <f aca="false">2006e!K57</f>
        <v>0</v>
      </c>
      <c r="BL45" s="2" t="n">
        <f aca="false">AVERAGE(2006e!L57,2006e!M57)</f>
        <v>0</v>
      </c>
      <c r="BM45" s="2" t="n">
        <f aca="false">2006e!N57</f>
        <v>0</v>
      </c>
      <c r="BN45" s="2" t="n">
        <f aca="false">2006e!O57</f>
        <v>0</v>
      </c>
      <c r="BO45" s="2" t="n">
        <f aca="false">2006e!P57</f>
        <v>0</v>
      </c>
      <c r="BP45" s="2" t="n">
        <f aca="false">AVERAGE(2007e!C57,2007e!D57)</f>
        <v>0</v>
      </c>
      <c r="BQ45" s="2" t="n">
        <f aca="false">2007e!E57</f>
        <v>0</v>
      </c>
      <c r="BR45" s="2"/>
      <c r="BS45" s="2"/>
      <c r="BT45" s="2"/>
      <c r="BU45" s="2"/>
      <c r="BV45" s="2"/>
      <c r="BW45" s="2"/>
      <c r="BX45" s="2"/>
      <c r="BY45" s="2"/>
    </row>
    <row r="46" customFormat="false" ht="12.75" hidden="false" customHeight="false" outlineLevel="0" collapsed="false">
      <c r="A46" s="0" t="n">
        <v>42</v>
      </c>
      <c r="B46" s="0" t="s">
        <v>69</v>
      </c>
      <c r="C46" s="2" t="n">
        <f aca="false">AVERAGE(J46:U46)</f>
        <v>-272.875</v>
      </c>
      <c r="D46" s="2" t="n">
        <f aca="false">AVERAGE(V46:AG46)</f>
        <v>-271.916666666667</v>
      </c>
      <c r="E46" s="2" t="n">
        <f aca="false">AVERAGE(AH46:AS46)</f>
        <v>-270</v>
      </c>
      <c r="F46" s="2" t="n">
        <f aca="false">AVERAGE(AT46:BE46)</f>
        <v>-270</v>
      </c>
      <c r="G46" s="2" t="n">
        <f aca="false">AVERAGE(BF46:BQ46)</f>
        <v>-271.625</v>
      </c>
      <c r="H46" s="2" t="n">
        <f aca="false">AVERAGE(C46:G46)</f>
        <v>-271.283333333333</v>
      </c>
      <c r="I46" s="2"/>
      <c r="J46" s="2" t="n">
        <f aca="false">2002e!F58</f>
        <v>-271</v>
      </c>
      <c r="K46" s="2" t="n">
        <f aca="false">2002e!G58</f>
        <v>-264</v>
      </c>
      <c r="L46" s="2" t="n">
        <f aca="false">2002e!H58</f>
        <v>-298</v>
      </c>
      <c r="M46" s="2" t="n">
        <f aca="false">2002e!I58</f>
        <v>-259</v>
      </c>
      <c r="N46" s="2" t="n">
        <f aca="false">2002e!J58</f>
        <v>-271</v>
      </c>
      <c r="O46" s="2" t="n">
        <f aca="false">2002e!K58</f>
        <v>-239</v>
      </c>
      <c r="P46" s="2" t="n">
        <f aca="false">AVERAGE(2002e!L58,2002e!M58)</f>
        <v>-243</v>
      </c>
      <c r="Q46" s="2" t="n">
        <f aca="false">2002e!N58</f>
        <v>-316</v>
      </c>
      <c r="R46" s="2" t="n">
        <f aca="false">2002e!O58</f>
        <v>-284</v>
      </c>
      <c r="S46" s="2" t="n">
        <f aca="false">2002e!P58</f>
        <v>-294</v>
      </c>
      <c r="T46" s="2" t="n">
        <f aca="false">AVERAGE(2003e!C58,2003e!D58)</f>
        <v>-275.5</v>
      </c>
      <c r="U46" s="2" t="n">
        <f aca="false">2003e!E58</f>
        <v>-260</v>
      </c>
      <c r="V46" s="2" t="n">
        <f aca="false">2003e!F58</f>
        <v>-273</v>
      </c>
      <c r="W46" s="2" t="n">
        <f aca="false">2003e!G58</f>
        <v>-267</v>
      </c>
      <c r="X46" s="2" t="n">
        <f aca="false">2003e!H58</f>
        <v>-300</v>
      </c>
      <c r="Y46" s="2" t="n">
        <f aca="false">2003e!I58</f>
        <v>-262</v>
      </c>
      <c r="Z46" s="2" t="n">
        <f aca="false">2003e!J58</f>
        <v>-273</v>
      </c>
      <c r="AA46" s="2" t="n">
        <f aca="false">2003e!K58</f>
        <v>-241</v>
      </c>
      <c r="AB46" s="2" t="n">
        <f aca="false">AVERAGE(2003e!L58,2003e!M58)</f>
        <v>-231.5</v>
      </c>
      <c r="AC46" s="2" t="n">
        <f aca="false">2003e!N58</f>
        <v>-291</v>
      </c>
      <c r="AD46" s="2" t="n">
        <f aca="false">2003e!O58</f>
        <v>-286</v>
      </c>
      <c r="AE46" s="2" t="n">
        <f aca="false">2003e!P58</f>
        <v>-297</v>
      </c>
      <c r="AF46" s="2" t="n">
        <f aca="false">AVERAGE(2004e!C58,2004e!D58)</f>
        <v>-278.5</v>
      </c>
      <c r="AG46" s="2" t="n">
        <f aca="false">2004e!E58</f>
        <v>-263</v>
      </c>
      <c r="AH46" s="2" t="n">
        <f aca="false">2004e!F58</f>
        <v>-268</v>
      </c>
      <c r="AI46" s="2" t="n">
        <f aca="false">2004e!G58</f>
        <v>-262</v>
      </c>
      <c r="AJ46" s="2" t="n">
        <f aca="false">2004e!H58</f>
        <v>-295</v>
      </c>
      <c r="AK46" s="2" t="n">
        <f aca="false">2004e!I58</f>
        <v>-257</v>
      </c>
      <c r="AL46" s="2" t="n">
        <f aca="false">2004e!J58</f>
        <v>-268</v>
      </c>
      <c r="AM46" s="2" t="n">
        <f aca="false">2004e!K58</f>
        <v>-236</v>
      </c>
      <c r="AN46" s="2" t="n">
        <f aca="false">AVERAGE(2004e!L58,2004e!M58)</f>
        <v>-241</v>
      </c>
      <c r="AO46" s="2" t="n">
        <f aca="false">2004e!N58</f>
        <v>-314</v>
      </c>
      <c r="AP46" s="2" t="n">
        <f aca="false">2004e!O58</f>
        <v>-281</v>
      </c>
      <c r="AQ46" s="2" t="n">
        <f aca="false">2004e!P58</f>
        <v>-292</v>
      </c>
      <c r="AR46" s="2" t="n">
        <f aca="false">AVERAGE(2005e!C58,2005e!D58)</f>
        <v>-271</v>
      </c>
      <c r="AS46" s="2" t="n">
        <f aca="false">2005e!E58</f>
        <v>-255</v>
      </c>
      <c r="AT46" s="2" t="n">
        <f aca="false">2005e!F58</f>
        <v>-270</v>
      </c>
      <c r="AU46" s="2" t="n">
        <f aca="false">2005e!G58</f>
        <v>-266</v>
      </c>
      <c r="AV46" s="2" t="n">
        <f aca="false">2005e!H58</f>
        <v>-299</v>
      </c>
      <c r="AW46" s="2" t="n">
        <f aca="false">2005e!I58</f>
        <v>-261</v>
      </c>
      <c r="AX46" s="2" t="n">
        <f aca="false">2005e!J58</f>
        <v>-272</v>
      </c>
      <c r="AY46" s="2" t="n">
        <f aca="false">2005e!K58</f>
        <v>-240</v>
      </c>
      <c r="AZ46" s="2" t="n">
        <f aca="false">AVERAGE(2005e!L58,2005e!M58)</f>
        <v>-230.5</v>
      </c>
      <c r="BA46" s="2" t="n">
        <f aca="false">2005e!N58</f>
        <v>-290</v>
      </c>
      <c r="BB46" s="2" t="n">
        <f aca="false">2005e!O58</f>
        <v>-283</v>
      </c>
      <c r="BC46" s="2" t="n">
        <f aca="false">2005e!P58</f>
        <v>-294</v>
      </c>
      <c r="BD46" s="2" t="n">
        <f aca="false">AVERAGE(2006e!C58,2006e!D58)</f>
        <v>-275.5</v>
      </c>
      <c r="BE46" s="2" t="n">
        <f aca="false">2006e!E58</f>
        <v>-259</v>
      </c>
      <c r="BF46" s="2" t="n">
        <f aca="false">2006e!F58</f>
        <v>-268</v>
      </c>
      <c r="BG46" s="2" t="n">
        <f aca="false">2006e!G58</f>
        <v>-264</v>
      </c>
      <c r="BH46" s="2" t="n">
        <f aca="false">2006e!H58</f>
        <v>-298</v>
      </c>
      <c r="BI46" s="2" t="n">
        <f aca="false">2006e!I58</f>
        <v>-259</v>
      </c>
      <c r="BJ46" s="2" t="n">
        <f aca="false">2006e!J58</f>
        <v>-270</v>
      </c>
      <c r="BK46" s="2" t="n">
        <f aca="false">2006e!K58</f>
        <v>-238</v>
      </c>
      <c r="BL46" s="2" t="n">
        <f aca="false">AVERAGE(2006e!L58,2006e!M58)</f>
        <v>-243</v>
      </c>
      <c r="BM46" s="2" t="n">
        <f aca="false">2006e!N58</f>
        <v>-316</v>
      </c>
      <c r="BN46" s="2" t="n">
        <f aca="false">2006e!O58</f>
        <v>-281</v>
      </c>
      <c r="BO46" s="2" t="n">
        <f aca="false">2006e!P58</f>
        <v>-292</v>
      </c>
      <c r="BP46" s="2" t="n">
        <f aca="false">AVERAGE(2007e!C58,2007e!D58)</f>
        <v>-273.5</v>
      </c>
      <c r="BQ46" s="2" t="n">
        <f aca="false">2007e!E58</f>
        <v>-257</v>
      </c>
      <c r="BR46" s="2"/>
      <c r="BS46" s="2"/>
      <c r="BT46" s="2"/>
      <c r="BU46" s="2"/>
      <c r="BV46" s="2"/>
      <c r="BW46" s="2"/>
      <c r="BX46" s="2"/>
      <c r="BY46" s="2"/>
    </row>
    <row r="47" customFormat="false" ht="12.75" hidden="false" customHeight="false" outlineLevel="0" collapsed="false">
      <c r="A47" s="13" t="n">
        <v>43</v>
      </c>
      <c r="B47" s="13" t="s">
        <v>70</v>
      </c>
      <c r="C47" s="3" t="n">
        <f aca="false">AVERAGE(J47:U47)</f>
        <v>9402.5</v>
      </c>
      <c r="D47" s="3" t="n">
        <f aca="false">AVERAGE(V47:AG47)</f>
        <v>9371.375</v>
      </c>
      <c r="E47" s="3" t="n">
        <f aca="false">AVERAGE(AH47:AS47)</f>
        <v>9303.375</v>
      </c>
      <c r="F47" s="3" t="n">
        <f aca="false">AVERAGE(AT47:BE47)</f>
        <v>9305.875</v>
      </c>
      <c r="G47" s="3" t="n">
        <f aca="false">AVERAGE(BF47:BQ47)</f>
        <v>9361.41666666667</v>
      </c>
      <c r="H47" s="3" t="n">
        <f aca="false">AVERAGE(C47:G47)</f>
        <v>9348.90833333333</v>
      </c>
      <c r="I47" s="2"/>
      <c r="J47" s="3" t="n">
        <f aca="false">SUM(J39:J46)</f>
        <v>9335</v>
      </c>
      <c r="K47" s="3" t="n">
        <f aca="false">SUM(K39:K46)</f>
        <v>9103</v>
      </c>
      <c r="L47" s="3" t="n">
        <f aca="false">SUM(L39:L46)</f>
        <v>10263</v>
      </c>
      <c r="M47" s="3" t="n">
        <f aca="false">SUM(M39:M46)</f>
        <v>8926</v>
      </c>
      <c r="N47" s="3" t="n">
        <f aca="false">SUM(N39:N46)</f>
        <v>9331</v>
      </c>
      <c r="O47" s="3" t="n">
        <f aca="false">SUM(O39:O46)</f>
        <v>8221</v>
      </c>
      <c r="P47" s="3" t="n">
        <f aca="false">SUM(P39:P46)</f>
        <v>8373</v>
      </c>
      <c r="Q47" s="3" t="n">
        <f aca="false">SUM(Q39:Q46)</f>
        <v>10902</v>
      </c>
      <c r="R47" s="3" t="n">
        <f aca="false">SUM(R39:R46)</f>
        <v>9772</v>
      </c>
      <c r="S47" s="3" t="n">
        <f aca="false">SUM(S39:S46)</f>
        <v>10139</v>
      </c>
      <c r="T47" s="3" t="n">
        <f aca="false">SUM(T39:T46)</f>
        <v>9501</v>
      </c>
      <c r="U47" s="3" t="n">
        <f aca="false">SUM(U39:U46)</f>
        <v>8964</v>
      </c>
      <c r="V47" s="3" t="n">
        <f aca="false">SUM(V39:V46)</f>
        <v>9393</v>
      </c>
      <c r="W47" s="3" t="n">
        <f aca="false">SUM(W39:W46)</f>
        <v>9192</v>
      </c>
      <c r="X47" s="3" t="n">
        <f aca="false">SUM(X39:X46)</f>
        <v>10354</v>
      </c>
      <c r="Y47" s="3" t="n">
        <f aca="false">SUM(Y39:Y46)</f>
        <v>9017</v>
      </c>
      <c r="Z47" s="3" t="n">
        <f aca="false">SUM(Z39:Z46)</f>
        <v>9418</v>
      </c>
      <c r="AA47" s="3" t="n">
        <f aca="false">SUM(AA39:AA46)</f>
        <v>8309</v>
      </c>
      <c r="AB47" s="3" t="n">
        <f aca="false">SUM(AB39:AB46)</f>
        <v>7983</v>
      </c>
      <c r="AC47" s="3" t="n">
        <f aca="false">SUM(AC39:AC46)</f>
        <v>10019</v>
      </c>
      <c r="AD47" s="3" t="n">
        <f aca="false">SUM(AD39:AD46)</f>
        <v>9868</v>
      </c>
      <c r="AE47" s="3" t="n">
        <f aca="false">SUM(AE39:AE46)</f>
        <v>10247</v>
      </c>
      <c r="AF47" s="3" t="n">
        <f aca="false">SUM(AF39:AF46)</f>
        <v>9597.5</v>
      </c>
      <c r="AG47" s="3" t="n">
        <f aca="false">SUM(AG39:AG46)</f>
        <v>9059</v>
      </c>
      <c r="AH47" s="3" t="n">
        <f aca="false">SUM(AH39:AH46)</f>
        <v>9242</v>
      </c>
      <c r="AI47" s="3" t="n">
        <f aca="false">SUM(AI39:AI46)</f>
        <v>9013</v>
      </c>
      <c r="AJ47" s="3" t="n">
        <f aca="false">SUM(AJ39:AJ46)</f>
        <v>10176</v>
      </c>
      <c r="AK47" s="3" t="n">
        <f aca="false">SUM(AK39:AK46)</f>
        <v>8840</v>
      </c>
      <c r="AL47" s="3" t="n">
        <f aca="false">SUM(AL39:AL46)</f>
        <v>9237</v>
      </c>
      <c r="AM47" s="3" t="n">
        <f aca="false">SUM(AM39:AM46)</f>
        <v>8127</v>
      </c>
      <c r="AN47" s="3" t="n">
        <f aca="false">SUM(AN39:AN46)</f>
        <v>8296</v>
      </c>
      <c r="AO47" s="3" t="n">
        <f aca="false">SUM(AO39:AO46)</f>
        <v>10818</v>
      </c>
      <c r="AP47" s="3" t="n">
        <f aca="false">SUM(AP39:AP46)</f>
        <v>9694</v>
      </c>
      <c r="AQ47" s="3" t="n">
        <f aca="false">SUM(AQ39:AQ46)</f>
        <v>10058</v>
      </c>
      <c r="AR47" s="3" t="n">
        <f aca="false">SUM(AR39:AR46)</f>
        <v>9339.5</v>
      </c>
      <c r="AS47" s="3" t="n">
        <f aca="false">SUM(AS39:AS46)</f>
        <v>8800</v>
      </c>
      <c r="AT47" s="3" t="n">
        <f aca="false">SUM(AT39:AT46)</f>
        <v>9319</v>
      </c>
      <c r="AU47" s="3" t="n">
        <f aca="false">SUM(AU39:AU46)</f>
        <v>9158</v>
      </c>
      <c r="AV47" s="3" t="n">
        <f aca="false">SUM(AV39:AV46)</f>
        <v>10321</v>
      </c>
      <c r="AW47" s="3" t="n">
        <f aca="false">SUM(AW39:AW46)</f>
        <v>8986</v>
      </c>
      <c r="AX47" s="3" t="n">
        <f aca="false">SUM(AX39:AX46)</f>
        <v>9379</v>
      </c>
      <c r="AY47" s="3" t="n">
        <f aca="false">SUM(AY39:AY46)</f>
        <v>8276</v>
      </c>
      <c r="AZ47" s="3" t="n">
        <f aca="false">SUM(AZ39:AZ46)</f>
        <v>7949.5</v>
      </c>
      <c r="BA47" s="3" t="n">
        <f aca="false">SUM(BA39:BA46)</f>
        <v>9985</v>
      </c>
      <c r="BB47" s="3" t="n">
        <f aca="false">SUM(BB39:BB46)</f>
        <v>9760</v>
      </c>
      <c r="BC47" s="3" t="n">
        <f aca="false">SUM(BC39:BC46)</f>
        <v>10122</v>
      </c>
      <c r="BD47" s="3" t="n">
        <f aca="false">SUM(BD39:BD46)</f>
        <v>9478</v>
      </c>
      <c r="BE47" s="3" t="n">
        <f aca="false">SUM(BE39:BE46)</f>
        <v>8937</v>
      </c>
      <c r="BF47" s="3" t="n">
        <f aca="false">SUM(BF39:BF46)</f>
        <v>9250</v>
      </c>
      <c r="BG47" s="3" t="n">
        <f aca="false">SUM(BG39:BG46)</f>
        <v>9090</v>
      </c>
      <c r="BH47" s="3" t="n">
        <f aca="false">SUM(BH39:BH46)</f>
        <v>10254</v>
      </c>
      <c r="BI47" s="3" t="n">
        <f aca="false">SUM(BI39:BI46)</f>
        <v>8919</v>
      </c>
      <c r="BJ47" s="3" t="n">
        <f aca="false">SUM(BJ39:BJ46)</f>
        <v>9308</v>
      </c>
      <c r="BK47" s="3" t="n">
        <f aca="false">SUM(BK39:BK46)</f>
        <v>8206</v>
      </c>
      <c r="BL47" s="3" t="n">
        <f aca="false">SUM(BL39:BL46)</f>
        <v>8372.5</v>
      </c>
      <c r="BM47" s="3" t="n">
        <f aca="false">SUM(BM39:BM46)</f>
        <v>10896</v>
      </c>
      <c r="BN47" s="3" t="n">
        <f aca="false">SUM(BN39:BN46)</f>
        <v>9696</v>
      </c>
      <c r="BO47" s="3" t="n">
        <f aca="false">SUM(BO39:BO46)</f>
        <v>10056</v>
      </c>
      <c r="BP47" s="3" t="n">
        <f aca="false">SUM(BP39:BP46)</f>
        <v>9416.5</v>
      </c>
      <c r="BQ47" s="3" t="n">
        <f aca="false">SUM(BQ39:BQ46)</f>
        <v>8873</v>
      </c>
      <c r="BR47" s="2"/>
      <c r="BS47" s="2"/>
      <c r="BT47" s="2"/>
      <c r="BU47" s="2"/>
      <c r="BV47" s="2"/>
      <c r="BW47" s="2"/>
      <c r="BX47" s="2"/>
      <c r="BY47" s="2"/>
    </row>
    <row r="48" customFormat="false" ht="12.75" hidden="false" customHeight="false" outlineLevel="0" collapsed="false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</row>
    <row r="49" customFormat="false" ht="13.5" hidden="false" customHeight="false" outlineLevel="0" collapsed="false">
      <c r="B49" s="12" t="s">
        <v>71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</row>
    <row r="50" customFormat="false" ht="13.5" hidden="false" customHeight="false" outlineLevel="0" collapsed="false">
      <c r="A50" s="14" t="n">
        <v>44</v>
      </c>
      <c r="B50" s="14" t="s">
        <v>72</v>
      </c>
      <c r="C50" s="15" t="n">
        <f aca="false">AVERAGE(J50:U50)</f>
        <v>-0.125</v>
      </c>
      <c r="D50" s="15" t="n">
        <f aca="false">AVERAGE(V50:AG50)</f>
        <v>-4.08333333333333</v>
      </c>
      <c r="E50" s="15" t="n">
        <f aca="false">AVERAGE(AH50:AS50)</f>
        <v>0.125</v>
      </c>
      <c r="F50" s="15" t="n">
        <f aca="false">AVERAGE(AT50:BE50)</f>
        <v>-0.291666666666667</v>
      </c>
      <c r="G50" s="15" t="n">
        <f aca="false">AVERAGE(BF50:BQ50)</f>
        <v>-0.333333333333333</v>
      </c>
      <c r="H50" s="15" t="n">
        <f aca="false">AVERAGE(C50:G50)</f>
        <v>-0.941666666666667</v>
      </c>
      <c r="I50" s="2"/>
      <c r="J50" s="15" t="n">
        <f aca="false">J47-J17</f>
        <v>816</v>
      </c>
      <c r="K50" s="15" t="n">
        <f aca="false">K47-K17</f>
        <v>-147</v>
      </c>
      <c r="L50" s="15" t="n">
        <f aca="false">L47-L17</f>
        <v>-133</v>
      </c>
      <c r="M50" s="15" t="n">
        <f aca="false">M47-M17</f>
        <v>-2528</v>
      </c>
      <c r="N50" s="15" t="n">
        <f aca="false">N47-N17</f>
        <v>-2208</v>
      </c>
      <c r="O50" s="15" t="n">
        <f aca="false">O47-O17</f>
        <v>-1988</v>
      </c>
      <c r="P50" s="15" t="n">
        <f aca="false">P47-P17</f>
        <v>-1390.5</v>
      </c>
      <c r="Q50" s="15" t="n">
        <f aca="false">Q47-Q17</f>
        <v>2672</v>
      </c>
      <c r="R50" s="15" t="n">
        <f aca="false">R47-R17</f>
        <v>1827</v>
      </c>
      <c r="S50" s="15" t="n">
        <f aca="false">S47-S17</f>
        <v>2255</v>
      </c>
      <c r="T50" s="15" t="n">
        <f aca="false">T47-T17</f>
        <v>1089</v>
      </c>
      <c r="U50" s="15" t="n">
        <f aca="false">U47-U17</f>
        <v>-266</v>
      </c>
      <c r="V50" s="15" t="n">
        <f aca="false">V47-V17</f>
        <v>647</v>
      </c>
      <c r="W50" s="15" t="n">
        <f aca="false">W47-W17</f>
        <v>-292</v>
      </c>
      <c r="X50" s="15" t="n">
        <f aca="false">X47-X17</f>
        <v>-286</v>
      </c>
      <c r="Y50" s="15" t="n">
        <f aca="false">Y47-Y17</f>
        <v>-2190</v>
      </c>
      <c r="Z50" s="15" t="n">
        <f aca="false">Z47-Z17</f>
        <v>-1879</v>
      </c>
      <c r="AA50" s="15" t="n">
        <f aca="false">AA47-AA17</f>
        <v>-1649</v>
      </c>
      <c r="AB50" s="15" t="n">
        <f aca="false">AB47-AB17</f>
        <v>-1712.5</v>
      </c>
      <c r="AC50" s="15" t="n">
        <f aca="false">AC47-AC17</f>
        <v>1873</v>
      </c>
      <c r="AD50" s="15" t="n">
        <f aca="false">AD47-AD17</f>
        <v>1960</v>
      </c>
      <c r="AE50" s="15" t="n">
        <f aca="false">AE47-AE17</f>
        <v>2347</v>
      </c>
      <c r="AF50" s="15" t="n">
        <f aca="false">AF47-AF17</f>
        <v>1245.5</v>
      </c>
      <c r="AG50" s="15" t="n">
        <f aca="false">AG47-AG17</f>
        <v>-113</v>
      </c>
      <c r="AH50" s="15" t="n">
        <f aca="false">AH47-AH17</f>
        <v>548</v>
      </c>
      <c r="AI50" s="15" t="n">
        <f aca="false">AI47-AI17</f>
        <v>-431</v>
      </c>
      <c r="AJ50" s="15" t="n">
        <f aca="false">AJ47-AJ17</f>
        <v>-425</v>
      </c>
      <c r="AK50" s="15" t="n">
        <f aca="false">AK47-AK17</f>
        <v>-2452</v>
      </c>
      <c r="AL50" s="15" t="n">
        <f aca="false">AL47-AL17</f>
        <v>-2030</v>
      </c>
      <c r="AM50" s="15" t="n">
        <f aca="false">AM47-AM17</f>
        <v>-1920</v>
      </c>
      <c r="AN50" s="15" t="n">
        <f aca="false">AN47-AN17</f>
        <v>-1448</v>
      </c>
      <c r="AO50" s="15" t="n">
        <f aca="false">AO47-AO17</f>
        <v>2895</v>
      </c>
      <c r="AP50" s="15" t="n">
        <f aca="false">AP47-AP17</f>
        <v>1920</v>
      </c>
      <c r="AQ50" s="15" t="n">
        <f aca="false">AQ47-AQ17</f>
        <v>2340</v>
      </c>
      <c r="AR50" s="15" t="n">
        <f aca="false">AR47-AR17</f>
        <v>1183.5</v>
      </c>
      <c r="AS50" s="15" t="n">
        <f aca="false">AS47-AS17</f>
        <v>-179</v>
      </c>
      <c r="AT50" s="15" t="n">
        <f aca="false">AT47-AT17</f>
        <v>824</v>
      </c>
      <c r="AU50" s="15" t="n">
        <f aca="false">AU47-AU17</f>
        <v>-170</v>
      </c>
      <c r="AV50" s="15" t="n">
        <f aca="false">AV47-AV17</f>
        <v>-176</v>
      </c>
      <c r="AW50" s="15" t="n">
        <f aca="false">AW47-AW17</f>
        <v>-2360</v>
      </c>
      <c r="AX50" s="15" t="n">
        <f aca="false">AX47-AX17</f>
        <v>-2068</v>
      </c>
      <c r="AY50" s="15" t="n">
        <f aca="false">AY47-AY17</f>
        <v>-1824</v>
      </c>
      <c r="AZ50" s="15" t="n">
        <f aca="false">AZ47-AZ17</f>
        <v>-1850.5</v>
      </c>
      <c r="BA50" s="15" t="n">
        <f aca="false">BA47-BA17</f>
        <v>2022</v>
      </c>
      <c r="BB50" s="15" t="n">
        <f aca="false">BB47-BB17</f>
        <v>2021</v>
      </c>
      <c r="BC50" s="15" t="n">
        <f aca="false">BC47-BC17</f>
        <v>2426</v>
      </c>
      <c r="BD50" s="15" t="n">
        <f aca="false">BD47-BD17</f>
        <v>1249</v>
      </c>
      <c r="BE50" s="15" t="n">
        <f aca="false">BE47-BE17</f>
        <v>-97</v>
      </c>
      <c r="BF50" s="15" t="n">
        <f aca="false">BF47-BF17</f>
        <v>702</v>
      </c>
      <c r="BG50" s="15" t="n">
        <f aca="false">BG47-BG17</f>
        <v>-406</v>
      </c>
      <c r="BH50" s="15" t="n">
        <f aca="false">BH47-BH17</f>
        <v>-435</v>
      </c>
      <c r="BI50" s="15" t="n">
        <f aca="false">BI47-BI17</f>
        <v>-2481</v>
      </c>
      <c r="BJ50" s="15" t="n">
        <f aca="false">BJ47-BJ17</f>
        <v>-2192</v>
      </c>
      <c r="BK50" s="15" t="n">
        <f aca="false">BK47-BK17</f>
        <v>-1890</v>
      </c>
      <c r="BL50" s="15" t="n">
        <f aca="false">BL47-BL17</f>
        <v>-1274.5</v>
      </c>
      <c r="BM50" s="15" t="n">
        <f aca="false">BM47-BM17</f>
        <v>2791</v>
      </c>
      <c r="BN50" s="15" t="n">
        <f aca="false">BN47-BN17</f>
        <v>1917</v>
      </c>
      <c r="BO50" s="15" t="n">
        <f aca="false">BO47-BO17</f>
        <v>2340</v>
      </c>
      <c r="BP50" s="15" t="n">
        <f aca="false">BP47-BP17</f>
        <v>1143.5</v>
      </c>
      <c r="BQ50" s="15" t="n">
        <f aca="false">BQ47-BQ17</f>
        <v>-219</v>
      </c>
      <c r="BR50" s="2"/>
      <c r="BS50" s="2"/>
      <c r="BT50" s="2"/>
      <c r="BU50" s="2"/>
      <c r="BV50" s="2"/>
      <c r="BW50" s="2"/>
      <c r="BX50" s="2"/>
      <c r="BY50" s="2"/>
    </row>
    <row r="51" customFormat="false" ht="12.75" hidden="false" customHeight="false" outlineLevel="0" collapsed="false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</row>
    <row r="52" customFormat="false" ht="12.75" hidden="false" customHeight="false" outlineLevel="0" collapsed="false">
      <c r="B52" s="0" t="s">
        <v>73</v>
      </c>
      <c r="C52" s="2" t="n">
        <f aca="false">C39-C38</f>
        <v>8366.375</v>
      </c>
      <c r="D52" s="2" t="n">
        <f aca="false">D39-D38</f>
        <v>8275.29166666667</v>
      </c>
      <c r="E52" s="2" t="n">
        <f aca="false">E39-E38</f>
        <v>8398.375</v>
      </c>
      <c r="F52" s="2" t="n">
        <f aca="false">F39-F38</f>
        <v>8260.875</v>
      </c>
      <c r="G52" s="2" t="n">
        <f aca="false">G39-G38</f>
        <v>8390.04166666667</v>
      </c>
      <c r="H52" s="2" t="n">
        <f aca="false">AVERAGE(C52:G52)</f>
        <v>8338.19166666667</v>
      </c>
    </row>
    <row r="53" customFormat="false" ht="12.75" hidden="false" customHeight="false" outlineLevel="0" collapsed="false">
      <c r="B53" s="0" t="s">
        <v>74</v>
      </c>
      <c r="C53" s="2" t="n">
        <f aca="false">C52-C7-C8-C9-C10-C11-C13-C16+C61</f>
        <v>5996.08333333333</v>
      </c>
      <c r="D53" s="2" t="n">
        <f aca="false">D52-D7-D8-D9-D10-D11-D13-D16+D61</f>
        <v>6035.16666666667</v>
      </c>
      <c r="E53" s="2" t="n">
        <f aca="false">E52-E7-E8-E9-E10-E11-E13-E16+E61</f>
        <v>6361.125</v>
      </c>
      <c r="F53" s="2" t="n">
        <f aca="false">F52-F7-F8-F9-F10-F11-F13-F16+F61</f>
        <v>6293.375</v>
      </c>
      <c r="G53" s="2" t="n">
        <f aca="false">G52-G7-G8-G9-G10-G11-G13-G16+G61</f>
        <v>6485.20833333333</v>
      </c>
      <c r="H53" s="2" t="n">
        <f aca="false">AVERAGE(C53:G53)</f>
        <v>6234.19166666667</v>
      </c>
    </row>
    <row r="54" customFormat="false" ht="12.75" hidden="false" customHeight="false" outlineLevel="0" collapsed="false">
      <c r="B54" s="0" t="s">
        <v>75</v>
      </c>
      <c r="C54" s="2" t="n">
        <f aca="false">C38</f>
        <v>1309</v>
      </c>
      <c r="D54" s="2" t="n">
        <f aca="false">D38</f>
        <v>1368</v>
      </c>
      <c r="E54" s="2" t="n">
        <f aca="false">E38</f>
        <v>1175</v>
      </c>
      <c r="F54" s="2" t="n">
        <f aca="false">F38</f>
        <v>1315</v>
      </c>
      <c r="G54" s="2" t="n">
        <f aca="false">G38</f>
        <v>1243</v>
      </c>
      <c r="H54" s="2" t="n">
        <f aca="false">AVERAGE(C54:G54)</f>
        <v>1282</v>
      </c>
    </row>
    <row r="55" customFormat="false" ht="12.75" hidden="false" customHeight="false" outlineLevel="0" collapsed="false">
      <c r="B55" s="0" t="s">
        <v>76</v>
      </c>
      <c r="C55" s="2" t="n">
        <f aca="false">C12+C14+C15+C61</f>
        <v>7032.33333333333</v>
      </c>
      <c r="D55" s="2" t="n">
        <f aca="false">D12+D14+D15+D61</f>
        <v>7135.33333333333</v>
      </c>
      <c r="E55" s="2" t="n">
        <f aca="false">E12+E14+E15+E61</f>
        <v>7266</v>
      </c>
      <c r="F55" s="2" t="n">
        <f aca="false">F12+F14+F15+F61</f>
        <v>7338.66666666667</v>
      </c>
      <c r="G55" s="2" t="n">
        <f aca="false">G12+G14+G15+G61</f>
        <v>7456.91666666667</v>
      </c>
      <c r="H55" s="2" t="n">
        <f aca="false">AVERAGE(C55:G55)</f>
        <v>7245.85</v>
      </c>
      <c r="I55" s="2"/>
    </row>
    <row r="59" customFormat="false" ht="12.75" hidden="false" customHeight="false" outlineLevel="0" collapsed="false">
      <c r="B59" s="0" t="s">
        <v>77</v>
      </c>
      <c r="C59" s="2" t="n">
        <f aca="false">AVERAGE(J59:U59)</f>
        <v>186.333333333333</v>
      </c>
      <c r="D59" s="2" t="n">
        <f aca="false">AVERAGE(V59:AG59)</f>
        <v>128.75</v>
      </c>
      <c r="E59" s="2" t="n">
        <f aca="false">AVERAGE(AH59:AS59)</f>
        <v>110</v>
      </c>
      <c r="F59" s="2" t="n">
        <f aca="false">AVERAGE(AT59:BE59)</f>
        <v>110</v>
      </c>
      <c r="G59" s="2" t="n">
        <f aca="false">AVERAGE(BF59:BQ59)</f>
        <v>87.75</v>
      </c>
      <c r="H59" s="2" t="n">
        <f aca="false">AVERAGE(C59:G59)</f>
        <v>124.566666666667</v>
      </c>
      <c r="J59" s="0" t="n">
        <f aca="false">2002e!F74</f>
        <v>178</v>
      </c>
      <c r="K59" s="0" t="n">
        <f aca="false">2002e!G74</f>
        <v>174</v>
      </c>
      <c r="L59" s="0" t="n">
        <f aca="false">2002e!H74</f>
        <v>174</v>
      </c>
      <c r="M59" s="0" t="n">
        <f aca="false">2002e!I74</f>
        <v>170</v>
      </c>
      <c r="N59" s="0" t="n">
        <f aca="false">2002e!J74</f>
        <v>170</v>
      </c>
      <c r="O59" s="0" t="n">
        <f aca="false">2002e!K74</f>
        <v>170</v>
      </c>
      <c r="P59" s="2" t="n">
        <f aca="false">AVERAGE(2002e!L74,2002e!M74)</f>
        <v>200</v>
      </c>
      <c r="Q59" s="0" t="n">
        <f aca="false">2002e!N74</f>
        <v>200</v>
      </c>
      <c r="R59" s="0" t="n">
        <f aca="false">2002e!O74</f>
        <v>200</v>
      </c>
      <c r="S59" s="0" t="n">
        <f aca="false">2002e!P74</f>
        <v>200</v>
      </c>
      <c r="T59" s="2" t="n">
        <f aca="false">AVERAGE(2003e!C74,2003e!D74)</f>
        <v>200</v>
      </c>
      <c r="U59" s="2" t="n">
        <f aca="false">2003e!E74</f>
        <v>200</v>
      </c>
      <c r="V59" s="2" t="n">
        <f aca="false">2003e!F74</f>
        <v>170</v>
      </c>
      <c r="W59" s="2" t="n">
        <f aca="false">2003e!G74</f>
        <v>170</v>
      </c>
      <c r="X59" s="2" t="n">
        <f aca="false">2003e!H74</f>
        <v>170</v>
      </c>
      <c r="Y59" s="2" t="n">
        <f aca="false">2003e!I74</f>
        <v>95</v>
      </c>
      <c r="Z59" s="2" t="n">
        <f aca="false">2003e!J74</f>
        <v>95</v>
      </c>
      <c r="AA59" s="2" t="n">
        <f aca="false">2003e!K74</f>
        <v>95</v>
      </c>
      <c r="AB59" s="2" t="n">
        <f aca="false">AVERAGE(2003e!L74,2003e!M74)</f>
        <v>125</v>
      </c>
      <c r="AC59" s="2" t="n">
        <f aca="false">2003e!N74</f>
        <v>125</v>
      </c>
      <c r="AD59" s="2" t="n">
        <f aca="false">2003e!O74</f>
        <v>125</v>
      </c>
      <c r="AE59" s="2" t="n">
        <f aca="false">2003e!P74</f>
        <v>125</v>
      </c>
      <c r="AF59" s="2" t="n">
        <f aca="false">AVERAGE(2004e!C74,2004e!D74)</f>
        <v>125</v>
      </c>
      <c r="AG59" s="2" t="n">
        <f aca="false">2004e!E74</f>
        <v>125</v>
      </c>
      <c r="AH59" s="2" t="n">
        <f aca="false">2004e!F74</f>
        <v>95</v>
      </c>
      <c r="AI59" s="2" t="n">
        <f aca="false">2004e!G74</f>
        <v>95</v>
      </c>
      <c r="AJ59" s="2" t="n">
        <f aca="false">2004e!H74</f>
        <v>95</v>
      </c>
      <c r="AK59" s="2" t="n">
        <f aca="false">2004e!I74</f>
        <v>95</v>
      </c>
      <c r="AL59" s="2" t="n">
        <f aca="false">2004e!J74</f>
        <v>95</v>
      </c>
      <c r="AM59" s="2" t="n">
        <f aca="false">2004e!K74</f>
        <v>95</v>
      </c>
      <c r="AN59" s="2" t="n">
        <f aca="false">AVERAGE(2004e!L74,2004e!M74)</f>
        <v>125</v>
      </c>
      <c r="AO59" s="2" t="n">
        <f aca="false">2004e!N74</f>
        <v>125</v>
      </c>
      <c r="AP59" s="2" t="n">
        <f aca="false">2004e!O74</f>
        <v>125</v>
      </c>
      <c r="AQ59" s="2" t="n">
        <f aca="false">2004e!P74</f>
        <v>125</v>
      </c>
      <c r="AR59" s="2" t="n">
        <f aca="false">AVERAGE(2005e!C74,2005e!D74)</f>
        <v>125</v>
      </c>
      <c r="AS59" s="2" t="n">
        <f aca="false">2005e!E74</f>
        <v>125</v>
      </c>
      <c r="AT59" s="2" t="n">
        <f aca="false">2005e!F74</f>
        <v>95</v>
      </c>
      <c r="AU59" s="2" t="n">
        <f aca="false">2005e!G74</f>
        <v>95</v>
      </c>
      <c r="AV59" s="2" t="n">
        <f aca="false">2005e!H74</f>
        <v>95</v>
      </c>
      <c r="AW59" s="2" t="n">
        <f aca="false">2005e!I74</f>
        <v>95</v>
      </c>
      <c r="AX59" s="2" t="n">
        <f aca="false">2005e!J74</f>
        <v>95</v>
      </c>
      <c r="AY59" s="2" t="n">
        <f aca="false">2005e!K74</f>
        <v>95</v>
      </c>
      <c r="AZ59" s="2" t="n">
        <f aca="false">AVERAGE(2005e!L74,2005e!M74)</f>
        <v>125</v>
      </c>
      <c r="BA59" s="2" t="n">
        <f aca="false">2005e!N74</f>
        <v>125</v>
      </c>
      <c r="BB59" s="2" t="n">
        <f aca="false">2005e!O74</f>
        <v>125</v>
      </c>
      <c r="BC59" s="2" t="n">
        <f aca="false">2005e!P74</f>
        <v>125</v>
      </c>
      <c r="BD59" s="2" t="n">
        <f aca="false">AVERAGE(2006e!C74,2006e!D74)</f>
        <v>125</v>
      </c>
      <c r="BE59" s="2" t="n">
        <f aca="false">2006e!E74</f>
        <v>125</v>
      </c>
      <c r="BF59" s="2" t="n">
        <f aca="false">2006e!F74</f>
        <v>95</v>
      </c>
      <c r="BG59" s="2" t="n">
        <f aca="false">2006e!G74</f>
        <v>95</v>
      </c>
      <c r="BH59" s="2" t="n">
        <f aca="false">2006e!H74</f>
        <v>95</v>
      </c>
      <c r="BI59" s="2" t="n">
        <f aca="false">2006e!I74</f>
        <v>95</v>
      </c>
      <c r="BJ59" s="2" t="n">
        <f aca="false">2006e!J74</f>
        <v>95</v>
      </c>
      <c r="BK59" s="2" t="n">
        <f aca="false">2006e!K74</f>
        <v>95</v>
      </c>
      <c r="BL59" s="2" t="n">
        <f aca="false">AVERAGE(2006e!L74,2006e!M74)</f>
        <v>75</v>
      </c>
      <c r="BM59" s="2" t="n">
        <f aca="false">2006e!N74</f>
        <v>75</v>
      </c>
      <c r="BN59" s="2" t="n">
        <f aca="false">2006e!O74</f>
        <v>75</v>
      </c>
      <c r="BO59" s="2" t="n">
        <f aca="false">2006e!P74</f>
        <v>108</v>
      </c>
      <c r="BP59" s="2" t="n">
        <f aca="false">AVERAGE(2007e!C74,2007e!D74)</f>
        <v>75</v>
      </c>
      <c r="BQ59" s="2" t="n">
        <f aca="false">2007e!E74</f>
        <v>75</v>
      </c>
    </row>
    <row r="60" customFormat="false" ht="12.75" hidden="false" customHeight="false" outlineLevel="0" collapsed="false">
      <c r="B60" s="0" t="s">
        <v>78</v>
      </c>
      <c r="C60" s="2" t="n">
        <f aca="false">AVERAGE(J60:U60)</f>
        <v>0</v>
      </c>
      <c r="D60" s="2" t="n">
        <f aca="false">AVERAGE(V60:AG60)</f>
        <v>0</v>
      </c>
      <c r="E60" s="2" t="n">
        <f aca="false">AVERAGE(AH60:AS60)</f>
        <v>0</v>
      </c>
      <c r="F60" s="2" t="n">
        <f aca="false">AVERAGE(AT60:BE60)</f>
        <v>0</v>
      </c>
      <c r="G60" s="2" t="n">
        <f aca="false">AVERAGE(BF60:BQ60)</f>
        <v>0</v>
      </c>
      <c r="H60" s="2" t="n">
        <f aca="false">AVERAGE(C60:G60)</f>
        <v>0</v>
      </c>
      <c r="J60" s="0" t="n">
        <f aca="false">2002e!F75</f>
        <v>0</v>
      </c>
      <c r="K60" s="0" t="n">
        <f aca="false">2002e!G75</f>
        <v>0</v>
      </c>
      <c r="L60" s="0" t="n">
        <f aca="false">2002e!H75</f>
        <v>0</v>
      </c>
      <c r="M60" s="0" t="n">
        <f aca="false">2002e!I75</f>
        <v>0</v>
      </c>
      <c r="N60" s="0" t="n">
        <f aca="false">2002e!J75</f>
        <v>0</v>
      </c>
      <c r="O60" s="0" t="n">
        <f aca="false">2002e!K75</f>
        <v>0</v>
      </c>
      <c r="P60" s="2" t="n">
        <f aca="false">AVERAGE(2002e!L75,2002e!M75)</f>
        <v>0</v>
      </c>
      <c r="Q60" s="0" t="n">
        <f aca="false">2002e!N75</f>
        <v>0</v>
      </c>
      <c r="R60" s="0" t="n">
        <f aca="false">2002e!O75</f>
        <v>0</v>
      </c>
      <c r="S60" s="0" t="n">
        <f aca="false">2002e!P75</f>
        <v>0</v>
      </c>
      <c r="T60" s="2" t="n">
        <f aca="false">AVERAGE(2003e!C75,2003e!D75)</f>
        <v>0</v>
      </c>
      <c r="U60" s="2" t="n">
        <f aca="false">2003e!E75</f>
        <v>0</v>
      </c>
      <c r="V60" s="2" t="n">
        <f aca="false">2003e!F75</f>
        <v>0</v>
      </c>
      <c r="W60" s="2" t="n">
        <f aca="false">2003e!G75</f>
        <v>0</v>
      </c>
      <c r="X60" s="2" t="n">
        <f aca="false">2003e!H75</f>
        <v>0</v>
      </c>
      <c r="Y60" s="2" t="n">
        <f aca="false">2003e!I75</f>
        <v>0</v>
      </c>
      <c r="Z60" s="2" t="n">
        <f aca="false">2003e!J75</f>
        <v>0</v>
      </c>
      <c r="AA60" s="2" t="n">
        <f aca="false">2003e!K75</f>
        <v>0</v>
      </c>
      <c r="AB60" s="2" t="n">
        <f aca="false">AVERAGE(2003e!L75,2003e!M75)</f>
        <v>0</v>
      </c>
      <c r="AC60" s="2" t="n">
        <f aca="false">2003e!N75</f>
        <v>0</v>
      </c>
      <c r="AD60" s="2" t="n">
        <f aca="false">2003e!O75</f>
        <v>0</v>
      </c>
      <c r="AE60" s="2" t="n">
        <f aca="false">2003e!P75</f>
        <v>0</v>
      </c>
      <c r="AF60" s="2" t="n">
        <f aca="false">AVERAGE(2004e!C75,2004e!D75)</f>
        <v>0</v>
      </c>
      <c r="AG60" s="2" t="n">
        <f aca="false">2004e!E75</f>
        <v>0</v>
      </c>
      <c r="AH60" s="2" t="n">
        <f aca="false">2004e!F75</f>
        <v>0</v>
      </c>
      <c r="AI60" s="2" t="n">
        <f aca="false">2004e!G75</f>
        <v>0</v>
      </c>
      <c r="AJ60" s="2" t="n">
        <f aca="false">2004e!H75</f>
        <v>0</v>
      </c>
      <c r="AK60" s="2" t="n">
        <f aca="false">2004e!I75</f>
        <v>0</v>
      </c>
      <c r="AL60" s="2" t="n">
        <f aca="false">2004e!J75</f>
        <v>0</v>
      </c>
      <c r="AM60" s="2" t="n">
        <f aca="false">2004e!K75</f>
        <v>0</v>
      </c>
      <c r="AN60" s="2" t="n">
        <f aca="false">AVERAGE(2004e!L75,2004e!M75)</f>
        <v>0</v>
      </c>
      <c r="AO60" s="2" t="n">
        <f aca="false">2004e!N75</f>
        <v>0</v>
      </c>
      <c r="AP60" s="2" t="n">
        <f aca="false">2004e!O75</f>
        <v>0</v>
      </c>
      <c r="AQ60" s="2" t="n">
        <f aca="false">2004e!P75</f>
        <v>0</v>
      </c>
      <c r="AR60" s="2" t="n">
        <f aca="false">AVERAGE(2005e!C75,2005e!D75)</f>
        <v>0</v>
      </c>
      <c r="AS60" s="2" t="n">
        <f aca="false">2005e!E75</f>
        <v>0</v>
      </c>
      <c r="AT60" s="2" t="n">
        <f aca="false">2005e!F75</f>
        <v>0</v>
      </c>
      <c r="AU60" s="2" t="n">
        <f aca="false">2005e!G75</f>
        <v>0</v>
      </c>
      <c r="AV60" s="2" t="n">
        <f aca="false">2005e!H75</f>
        <v>0</v>
      </c>
      <c r="AW60" s="2" t="n">
        <f aca="false">2005e!I75</f>
        <v>0</v>
      </c>
      <c r="AX60" s="2" t="n">
        <f aca="false">2005e!J75</f>
        <v>0</v>
      </c>
      <c r="AY60" s="2" t="n">
        <f aca="false">2005e!K75</f>
        <v>0</v>
      </c>
      <c r="AZ60" s="2" t="n">
        <f aca="false">AVERAGE(2005e!L75,2005e!M75)</f>
        <v>0</v>
      </c>
      <c r="BA60" s="2" t="n">
        <f aca="false">2005e!N75</f>
        <v>0</v>
      </c>
      <c r="BB60" s="2" t="n">
        <f aca="false">2005e!O75</f>
        <v>0</v>
      </c>
      <c r="BC60" s="2" t="n">
        <f aca="false">2005e!P75</f>
        <v>0</v>
      </c>
      <c r="BD60" s="2" t="n">
        <f aca="false">AVERAGE(2006e!C75,2006e!D75)</f>
        <v>0</v>
      </c>
      <c r="BE60" s="2" t="n">
        <f aca="false">2006e!E75</f>
        <v>0</v>
      </c>
      <c r="BF60" s="2" t="n">
        <f aca="false">2006e!F75</f>
        <v>0</v>
      </c>
      <c r="BG60" s="2" t="n">
        <f aca="false">2006e!G75</f>
        <v>0</v>
      </c>
      <c r="BH60" s="2" t="n">
        <f aca="false">2006e!H75</f>
        <v>0</v>
      </c>
      <c r="BI60" s="2" t="n">
        <f aca="false">2006e!I75</f>
        <v>0</v>
      </c>
      <c r="BJ60" s="2" t="n">
        <f aca="false">2006e!J75</f>
        <v>0</v>
      </c>
      <c r="BK60" s="2" t="n">
        <f aca="false">2006e!K75</f>
        <v>0</v>
      </c>
      <c r="BL60" s="2" t="n">
        <f aca="false">AVERAGE(2006e!L75,2006e!M75)</f>
        <v>0</v>
      </c>
      <c r="BM60" s="2" t="n">
        <f aca="false">2006e!N75</f>
        <v>0</v>
      </c>
      <c r="BN60" s="2" t="n">
        <f aca="false">2006e!O75</f>
        <v>0</v>
      </c>
      <c r="BO60" s="2" t="n">
        <f aca="false">2006e!P75</f>
        <v>0</v>
      </c>
      <c r="BP60" s="2" t="n">
        <f aca="false">AVERAGE(2007e!C75,2007e!D75)</f>
        <v>0</v>
      </c>
      <c r="BQ60" s="2" t="n">
        <f aca="false">2007e!E75</f>
        <v>0</v>
      </c>
    </row>
    <row r="61" customFormat="false" ht="12.75" hidden="false" customHeight="false" outlineLevel="0" collapsed="false">
      <c r="B61" s="0" t="s">
        <v>79</v>
      </c>
      <c r="C61" s="2" t="n">
        <f aca="false">AVERAGE(J61:U61)</f>
        <v>899.416666666667</v>
      </c>
      <c r="D61" s="2" t="n">
        <f aca="false">AVERAGE(V61:AG61)</f>
        <v>911.25</v>
      </c>
      <c r="E61" s="2" t="n">
        <f aca="false">AVERAGE(AH61:AS61)</f>
        <v>916.416666666667</v>
      </c>
      <c r="F61" s="2" t="n">
        <f aca="false">AVERAGE(AT61:BE61)</f>
        <v>921.666666666667</v>
      </c>
      <c r="G61" s="2" t="n">
        <f aca="false">AVERAGE(BF61:BQ61)</f>
        <v>851.5</v>
      </c>
      <c r="H61" s="2" t="n">
        <f aca="false">AVERAGE(C61:G61)</f>
        <v>900.05</v>
      </c>
      <c r="J61" s="0" t="n">
        <f aca="false">2002e!F76</f>
        <v>785</v>
      </c>
      <c r="K61" s="0" t="n">
        <f aca="false">2002e!G76</f>
        <v>861</v>
      </c>
      <c r="L61" s="0" t="n">
        <f aca="false">2002e!H76</f>
        <v>955</v>
      </c>
      <c r="M61" s="0" t="n">
        <f aca="false">2002e!I76</f>
        <v>977</v>
      </c>
      <c r="N61" s="0" t="n">
        <f aca="false">2002e!J76</f>
        <v>956</v>
      </c>
      <c r="O61" s="0" t="n">
        <f aca="false">2002e!K76</f>
        <v>873</v>
      </c>
      <c r="P61" s="2" t="n">
        <f aca="false">AVERAGE(2002e!L76,2002e!M76)</f>
        <v>831</v>
      </c>
      <c r="Q61" s="0" t="n">
        <f aca="false">2002e!N76</f>
        <v>902</v>
      </c>
      <c r="R61" s="0" t="n">
        <f aca="false">2002e!O76</f>
        <v>956</v>
      </c>
      <c r="S61" s="0" t="n">
        <f aca="false">2002e!P76</f>
        <v>979</v>
      </c>
      <c r="T61" s="2" t="n">
        <f aca="false">AVERAGE(2003e!C76,2003e!D76)</f>
        <v>930</v>
      </c>
      <c r="U61" s="2" t="n">
        <f aca="false">2003e!E76</f>
        <v>788</v>
      </c>
      <c r="V61" s="2" t="n">
        <f aca="false">2003e!F76</f>
        <v>800</v>
      </c>
      <c r="W61" s="2" t="n">
        <f aca="false">2003e!G76</f>
        <v>876</v>
      </c>
      <c r="X61" s="2" t="n">
        <f aca="false">2003e!H76</f>
        <v>970</v>
      </c>
      <c r="Y61" s="2" t="n">
        <f aca="false">2003e!I76</f>
        <v>992</v>
      </c>
      <c r="Z61" s="2" t="n">
        <f aca="false">2003e!J76</f>
        <v>972</v>
      </c>
      <c r="AA61" s="2" t="n">
        <f aca="false">2003e!K76</f>
        <v>889</v>
      </c>
      <c r="AB61" s="2" t="n">
        <f aca="false">AVERAGE(2003e!L76,2003e!M76)</f>
        <v>846</v>
      </c>
      <c r="AC61" s="2" t="n">
        <f aca="false">2003e!N76</f>
        <v>917</v>
      </c>
      <c r="AD61" s="2" t="n">
        <f aca="false">2003e!O76</f>
        <v>962</v>
      </c>
      <c r="AE61" s="2" t="n">
        <f aca="false">2003e!P76</f>
        <v>983</v>
      </c>
      <c r="AF61" s="2" t="n">
        <f aca="false">AVERAGE(2004e!C76,2004e!D76)</f>
        <v>935</v>
      </c>
      <c r="AG61" s="2" t="n">
        <f aca="false">2004e!E76</f>
        <v>793</v>
      </c>
      <c r="AH61" s="2" t="n">
        <f aca="false">2004e!F76</f>
        <v>804</v>
      </c>
      <c r="AI61" s="2" t="n">
        <f aca="false">2004e!G76</f>
        <v>881</v>
      </c>
      <c r="AJ61" s="2" t="n">
        <f aca="false">2004e!H76</f>
        <v>975</v>
      </c>
      <c r="AK61" s="2" t="n">
        <f aca="false">2004e!I76</f>
        <v>998</v>
      </c>
      <c r="AL61" s="2" t="n">
        <f aca="false">2004e!J76</f>
        <v>978</v>
      </c>
      <c r="AM61" s="2" t="n">
        <f aca="false">2004e!K76</f>
        <v>893</v>
      </c>
      <c r="AN61" s="2" t="n">
        <f aca="false">AVERAGE(2004e!L76,2004e!M76)</f>
        <v>852</v>
      </c>
      <c r="AO61" s="2" t="n">
        <f aca="false">2004e!N76</f>
        <v>922</v>
      </c>
      <c r="AP61" s="2" t="n">
        <f aca="false">2004e!O76</f>
        <v>967</v>
      </c>
      <c r="AQ61" s="2" t="n">
        <f aca="false">2004e!P76</f>
        <v>988</v>
      </c>
      <c r="AR61" s="2" t="n">
        <f aca="false">AVERAGE(2005e!C76,2005e!D76)</f>
        <v>941</v>
      </c>
      <c r="AS61" s="2" t="n">
        <f aca="false">2005e!E76</f>
        <v>798</v>
      </c>
      <c r="AT61" s="2" t="n">
        <f aca="false">2005e!F76</f>
        <v>809</v>
      </c>
      <c r="AU61" s="2" t="n">
        <f aca="false">2005e!G76</f>
        <v>886</v>
      </c>
      <c r="AV61" s="2" t="n">
        <f aca="false">2005e!H76</f>
        <v>980</v>
      </c>
      <c r="AW61" s="2" t="n">
        <f aca="false">2005e!I76</f>
        <v>1003</v>
      </c>
      <c r="AX61" s="2" t="n">
        <f aca="false">2005e!J76</f>
        <v>983</v>
      </c>
      <c r="AY61" s="2" t="n">
        <f aca="false">2005e!K76</f>
        <v>899</v>
      </c>
      <c r="AZ61" s="2" t="n">
        <f aca="false">AVERAGE(2005e!L76,2005e!M76)</f>
        <v>857</v>
      </c>
      <c r="BA61" s="2" t="n">
        <f aca="false">2005e!N76</f>
        <v>928</v>
      </c>
      <c r="BB61" s="2" t="n">
        <f aca="false">2005e!O76</f>
        <v>972</v>
      </c>
      <c r="BC61" s="2" t="n">
        <f aca="false">2005e!P76</f>
        <v>994</v>
      </c>
      <c r="BD61" s="2" t="n">
        <f aca="false">AVERAGE(2006e!C76,2006e!D76)</f>
        <v>946</v>
      </c>
      <c r="BE61" s="2" t="n">
        <f aca="false">2006e!E76</f>
        <v>803</v>
      </c>
      <c r="BF61" s="2" t="n">
        <f aca="false">2006e!F76</f>
        <v>814</v>
      </c>
      <c r="BG61" s="2" t="n">
        <f aca="false">2006e!G76</f>
        <v>891</v>
      </c>
      <c r="BH61" s="2" t="n">
        <f aca="false">2006e!H76</f>
        <v>986</v>
      </c>
      <c r="BI61" s="2" t="n">
        <f aca="false">2006e!I76</f>
        <v>911</v>
      </c>
      <c r="BJ61" s="2" t="n">
        <f aca="false">2006e!J76</f>
        <v>892</v>
      </c>
      <c r="BK61" s="2" t="n">
        <f aca="false">2006e!K76</f>
        <v>807</v>
      </c>
      <c r="BL61" s="2" t="n">
        <f aca="false">AVERAGE(2006e!L76,2006e!M76)</f>
        <v>765</v>
      </c>
      <c r="BM61" s="2" t="n">
        <f aca="false">2006e!N76</f>
        <v>836</v>
      </c>
      <c r="BN61" s="2" t="n">
        <f aca="false">2006e!O76</f>
        <v>881</v>
      </c>
      <c r="BO61" s="2" t="n">
        <f aca="false">2006e!P76</f>
        <v>903</v>
      </c>
      <c r="BP61" s="2" t="n">
        <f aca="false">AVERAGE(2007e!C76,2007e!D76)</f>
        <v>841</v>
      </c>
      <c r="BQ61" s="2" t="n">
        <f aca="false">2007e!E76</f>
        <v>691</v>
      </c>
    </row>
    <row r="62" customFormat="false" ht="12.75" hidden="false" customHeight="false" outlineLevel="0" collapsed="false">
      <c r="C62" s="3" t="n">
        <f aca="false">SUM(C59:C61)</f>
        <v>1085.75</v>
      </c>
      <c r="D62" s="3" t="n">
        <f aca="false">SUM(D59:D61)</f>
        <v>1040</v>
      </c>
      <c r="E62" s="3" t="n">
        <f aca="false">SUM(E59:E61)</f>
        <v>1026.41666666667</v>
      </c>
      <c r="F62" s="3" t="n">
        <f aca="false">SUM(F59:F61)</f>
        <v>1031.66666666667</v>
      </c>
      <c r="G62" s="3" t="n">
        <f aca="false">SUM(G59:G61)</f>
        <v>939.25</v>
      </c>
      <c r="H62" s="3" t="n">
        <f aca="false">SUM(H59:H61)</f>
        <v>1024.61666666667</v>
      </c>
    </row>
  </sheetData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Y62"/>
  <sheetViews>
    <sheetView showFormulas="false" showGridLines="true" showRowColHeaders="true" showZeros="true" rightToLeft="false" tabSelected="false" showOutlineSymbols="true" defaultGridColor="true" view="normal" topLeftCell="B5" colorId="64" zoomScale="100" zoomScaleNormal="100" zoomScalePageLayoutView="100" workbookViewId="0">
      <pane xSplit="1" ySplit="1" topLeftCell="C6" activePane="bottomRight" state="frozen"/>
      <selection pane="topLeft" activeCell="B5" activeCellId="0" sqref="B5"/>
      <selection pane="topRight" activeCell="C5" activeCellId="0" sqref="C5"/>
      <selection pane="bottomLeft" activeCell="B6" activeCellId="0" sqref="B6"/>
      <selection pane="bottomRight" activeCell="C6" activeCellId="0" sqref="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7" min="3" style="0" width="7.7"/>
    <col collapsed="false" customWidth="true" hidden="false" outlineLevel="0" max="45" min="10" style="0" width="7.14"/>
    <col collapsed="false" customWidth="true" hidden="false" outlineLevel="0" max="52" min="46" style="0" width="6.7"/>
    <col collapsed="false" customWidth="true" hidden="false" outlineLevel="0" max="53" min="53" style="0" width="7.56"/>
    <col collapsed="false" customWidth="true" hidden="false" outlineLevel="0" max="64" min="54" style="0" width="6.7"/>
    <col collapsed="false" customWidth="true" hidden="false" outlineLevel="0" max="69" min="65" style="0" width="7.14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30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J5" s="11" t="n">
        <v>37165</v>
      </c>
      <c r="K5" s="11" t="n">
        <v>37196</v>
      </c>
      <c r="L5" s="11" t="n">
        <v>37226</v>
      </c>
      <c r="M5" s="11" t="n">
        <v>37257</v>
      </c>
      <c r="N5" s="11" t="n">
        <v>37288</v>
      </c>
      <c r="O5" s="11" t="n">
        <v>37316</v>
      </c>
      <c r="P5" s="11" t="n">
        <v>37347</v>
      </c>
      <c r="Q5" s="11" t="n">
        <v>37377</v>
      </c>
      <c r="R5" s="11" t="n">
        <v>37408</v>
      </c>
      <c r="S5" s="11" t="n">
        <v>37438</v>
      </c>
      <c r="T5" s="11" t="n">
        <v>37469</v>
      </c>
      <c r="U5" s="11" t="n">
        <v>37500</v>
      </c>
      <c r="V5" s="11" t="n">
        <v>37530</v>
      </c>
      <c r="W5" s="11" t="n">
        <v>37561</v>
      </c>
      <c r="X5" s="11" t="n">
        <v>37591</v>
      </c>
      <c r="Y5" s="11" t="n">
        <v>37622</v>
      </c>
      <c r="Z5" s="11" t="n">
        <v>37653</v>
      </c>
      <c r="AA5" s="11" t="n">
        <v>37681</v>
      </c>
      <c r="AB5" s="11" t="n">
        <v>37712</v>
      </c>
      <c r="AC5" s="11" t="n">
        <v>37742</v>
      </c>
      <c r="AD5" s="11" t="n">
        <v>37773</v>
      </c>
      <c r="AE5" s="11" t="n">
        <v>37803</v>
      </c>
      <c r="AF5" s="11" t="n">
        <v>37834</v>
      </c>
      <c r="AG5" s="11" t="n">
        <v>37865</v>
      </c>
      <c r="AH5" s="11" t="n">
        <v>37895</v>
      </c>
      <c r="AI5" s="11" t="n">
        <v>37926</v>
      </c>
      <c r="AJ5" s="11" t="n">
        <v>37956</v>
      </c>
      <c r="AK5" s="11" t="n">
        <v>37987</v>
      </c>
      <c r="AL5" s="11" t="n">
        <v>38018</v>
      </c>
      <c r="AM5" s="11" t="n">
        <v>38047</v>
      </c>
      <c r="AN5" s="11" t="n">
        <v>38078</v>
      </c>
      <c r="AO5" s="11" t="n">
        <v>38108</v>
      </c>
      <c r="AP5" s="11" t="n">
        <v>38139</v>
      </c>
      <c r="AQ5" s="11" t="n">
        <v>38169</v>
      </c>
      <c r="AR5" s="11" t="n">
        <v>38200</v>
      </c>
      <c r="AS5" s="11" t="n">
        <v>38231</v>
      </c>
      <c r="AT5" s="11" t="n">
        <v>38261</v>
      </c>
      <c r="AU5" s="11" t="n">
        <v>38292</v>
      </c>
      <c r="AV5" s="11" t="n">
        <v>38322</v>
      </c>
      <c r="AW5" s="11" t="n">
        <v>38353</v>
      </c>
      <c r="AX5" s="11" t="n">
        <v>38384</v>
      </c>
      <c r="AY5" s="11" t="n">
        <v>38412</v>
      </c>
      <c r="AZ5" s="11" t="n">
        <v>38443</v>
      </c>
      <c r="BA5" s="11" t="n">
        <v>38473</v>
      </c>
      <c r="BB5" s="11" t="n">
        <v>38504</v>
      </c>
      <c r="BC5" s="11" t="n">
        <v>38534</v>
      </c>
      <c r="BD5" s="11" t="n">
        <v>38565</v>
      </c>
      <c r="BE5" s="11" t="n">
        <v>38596</v>
      </c>
      <c r="BF5" s="11" t="n">
        <v>38626</v>
      </c>
      <c r="BG5" s="11" t="n">
        <v>38657</v>
      </c>
      <c r="BH5" s="11" t="n">
        <v>38687</v>
      </c>
      <c r="BI5" s="11" t="n">
        <v>38718</v>
      </c>
      <c r="BJ5" s="11" t="n">
        <v>38749</v>
      </c>
      <c r="BK5" s="11" t="n">
        <v>38777</v>
      </c>
      <c r="BL5" s="11" t="n">
        <v>38808</v>
      </c>
      <c r="BM5" s="11" t="n">
        <v>38838</v>
      </c>
      <c r="BN5" s="11" t="n">
        <v>38869</v>
      </c>
      <c r="BO5" s="11" t="n">
        <v>38899</v>
      </c>
      <c r="BP5" s="11" t="n">
        <v>38930</v>
      </c>
      <c r="BQ5" s="11" t="n">
        <v>38961</v>
      </c>
    </row>
    <row r="6" customFormat="false" ht="12.75" hidden="false" customHeight="false" outlineLevel="0" collapsed="false">
      <c r="B6" s="12" t="s">
        <v>32</v>
      </c>
    </row>
    <row r="7" customFormat="false" ht="12.75" hidden="false" customHeight="false" outlineLevel="0" collapsed="false">
      <c r="A7" s="0" t="n">
        <v>9</v>
      </c>
      <c r="B7" s="0" t="s">
        <v>33</v>
      </c>
      <c r="C7" s="2" t="n">
        <f aca="false">AVERAGE(J7:O7,S7:U7)</f>
        <v>1513.66666666667</v>
      </c>
      <c r="D7" s="2" t="n">
        <f aca="false">AVERAGE(V7:AB7,AE7:AG7)</f>
        <v>1494.65</v>
      </c>
      <c r="E7" s="2" t="n">
        <f aca="false">AVERAGE(AH7:AN7,AQ7:AS7)</f>
        <v>1404.85</v>
      </c>
      <c r="F7" s="2" t="n">
        <f aca="false">AVERAGE(AT7:AZ7,BC7:BE7)</f>
        <v>1328.25</v>
      </c>
      <c r="G7" s="2" t="n">
        <f aca="false">AVERAGE(BF7:BL7,BO7:BQ7)</f>
        <v>1292.75</v>
      </c>
      <c r="H7" s="2" t="n">
        <f aca="false">AVERAGE(C7:G7)</f>
        <v>1406.83333333333</v>
      </c>
      <c r="I7" s="2" t="s">
        <v>80</v>
      </c>
      <c r="J7" s="2" t="n">
        <f aca="false">2002e!F19</f>
        <v>1425</v>
      </c>
      <c r="K7" s="2" t="n">
        <f aca="false">2002e!G19</f>
        <v>1316</v>
      </c>
      <c r="L7" s="2" t="n">
        <f aca="false">2002e!H19</f>
        <v>1338</v>
      </c>
      <c r="M7" s="2" t="n">
        <f aca="false">2002e!I19</f>
        <v>1529</v>
      </c>
      <c r="N7" s="2" t="n">
        <f aca="false">2002e!J19</f>
        <v>1531</v>
      </c>
      <c r="O7" s="2" t="n">
        <f aca="false">2002e!K19</f>
        <v>1462</v>
      </c>
      <c r="P7" s="2" t="n">
        <f aca="false">AVERAGE(2002e!L19,2002e!M19)</f>
        <v>1446.5</v>
      </c>
      <c r="Q7" s="2" t="n">
        <f aca="false">2002e!N19</f>
        <v>1533</v>
      </c>
      <c r="R7" s="2" t="n">
        <f aca="false">2002e!O19</f>
        <v>1707</v>
      </c>
      <c r="S7" s="2" t="n">
        <f aca="false">2002e!P19</f>
        <v>1709</v>
      </c>
      <c r="T7" s="2" t="n">
        <f aca="false">AVERAGE(2003e!C19,2003e!D19)</f>
        <v>1649</v>
      </c>
      <c r="U7" s="2" t="n">
        <f aca="false">2003e!E19</f>
        <v>1664</v>
      </c>
      <c r="V7" s="2" t="n">
        <f aca="false">2003e!F19</f>
        <v>1594</v>
      </c>
      <c r="W7" s="2" t="n">
        <f aca="false">2003e!G19</f>
        <v>1486</v>
      </c>
      <c r="X7" s="2" t="n">
        <f aca="false">2003e!H19</f>
        <v>1510</v>
      </c>
      <c r="Y7" s="2" t="n">
        <f aca="false">2003e!I19</f>
        <v>1291</v>
      </c>
      <c r="Z7" s="2" t="n">
        <f aca="false">2003e!J19</f>
        <v>1291</v>
      </c>
      <c r="AA7" s="2" t="n">
        <f aca="false">2003e!K19</f>
        <v>1222</v>
      </c>
      <c r="AB7" s="2" t="n">
        <f aca="false">AVERAGE(2003e!L19,2003e!M19)</f>
        <v>1448.5</v>
      </c>
      <c r="AC7" s="2" t="n">
        <f aca="false">2003e!N19</f>
        <v>1535</v>
      </c>
      <c r="AD7" s="2" t="n">
        <f aca="false">2003e!O19</f>
        <v>1753</v>
      </c>
      <c r="AE7" s="2" t="n">
        <f aca="false">2003e!P19</f>
        <v>1745</v>
      </c>
      <c r="AF7" s="2" t="n">
        <f aca="false">AVERAGE(2004e!C19,2004e!D19)</f>
        <v>1671</v>
      </c>
      <c r="AG7" s="2" t="n">
        <f aca="false">2004e!E19</f>
        <v>1688</v>
      </c>
      <c r="AH7" s="2" t="n">
        <f aca="false">2004e!F19</f>
        <v>1617</v>
      </c>
      <c r="AI7" s="2" t="n">
        <f aca="false">2004e!G19</f>
        <v>1512</v>
      </c>
      <c r="AJ7" s="2" t="n">
        <f aca="false">2004e!H19</f>
        <v>1530</v>
      </c>
      <c r="AK7" s="2" t="n">
        <f aca="false">2004e!I19</f>
        <v>1311</v>
      </c>
      <c r="AL7" s="2" t="n">
        <f aca="false">2004e!J19</f>
        <v>1311</v>
      </c>
      <c r="AM7" s="2" t="n">
        <f aca="false">2004e!K19</f>
        <v>1242</v>
      </c>
      <c r="AN7" s="2" t="n">
        <f aca="false">AVERAGE(2004e!L19,2004e!M19)</f>
        <v>1225.5</v>
      </c>
      <c r="AO7" s="2" t="n">
        <f aca="false">2004e!N19</f>
        <v>1313</v>
      </c>
      <c r="AP7" s="2" t="n">
        <f aca="false">2004e!O19</f>
        <v>1522</v>
      </c>
      <c r="AQ7" s="2" t="n">
        <f aca="false">2004e!P19</f>
        <v>1524</v>
      </c>
      <c r="AR7" s="2" t="n">
        <f aca="false">AVERAGE(2005e!C19,2005e!D19)</f>
        <v>1380</v>
      </c>
      <c r="AS7" s="2" t="n">
        <f aca="false">2005e!E19</f>
        <v>1396</v>
      </c>
      <c r="AT7" s="2" t="n">
        <f aca="false">2005e!F19</f>
        <v>1335</v>
      </c>
      <c r="AU7" s="2" t="n">
        <f aca="false">2005e!G19</f>
        <v>1304</v>
      </c>
      <c r="AV7" s="2" t="n">
        <f aca="false">2005e!H19</f>
        <v>1325</v>
      </c>
      <c r="AW7" s="2" t="n">
        <f aca="false">2005e!I19</f>
        <v>1311</v>
      </c>
      <c r="AX7" s="2" t="n">
        <f aca="false">2005e!J19</f>
        <v>1313</v>
      </c>
      <c r="AY7" s="2" t="n">
        <f aca="false">2005e!K19</f>
        <v>1242</v>
      </c>
      <c r="AZ7" s="2" t="n">
        <f aca="false">AVERAGE(2005e!L19,2005e!M19)</f>
        <v>1226.5</v>
      </c>
      <c r="BA7" s="2" t="n">
        <f aca="false">2005e!N19</f>
        <v>1314</v>
      </c>
      <c r="BB7" s="2" t="n">
        <f aca="false">2005e!O19</f>
        <v>1447</v>
      </c>
      <c r="BC7" s="2" t="n">
        <f aca="false">2005e!P19</f>
        <v>1449</v>
      </c>
      <c r="BD7" s="2" t="n">
        <f aca="false">AVERAGE(2006e!C19,2006e!D19)</f>
        <v>1381</v>
      </c>
      <c r="BE7" s="2" t="n">
        <f aca="false">2006e!E19</f>
        <v>1396</v>
      </c>
      <c r="BF7" s="2" t="n">
        <f aca="false">2006e!F19</f>
        <v>1334</v>
      </c>
      <c r="BG7" s="2" t="n">
        <f aca="false">2006e!G19</f>
        <v>1305</v>
      </c>
      <c r="BH7" s="2" t="n">
        <f aca="false">2006e!H19</f>
        <v>1326</v>
      </c>
      <c r="BI7" s="2" t="n">
        <f aca="false">2006e!I19</f>
        <v>1261</v>
      </c>
      <c r="BJ7" s="2" t="n">
        <f aca="false">2006e!J19</f>
        <v>1262</v>
      </c>
      <c r="BK7" s="2" t="n">
        <f aca="false">2006e!K19</f>
        <v>1191</v>
      </c>
      <c r="BL7" s="2" t="n">
        <f aca="false">AVERAGE(2006e!L19,2006e!M19)</f>
        <v>1174.5</v>
      </c>
      <c r="BM7" s="2" t="n">
        <f aca="false">2006e!N19</f>
        <v>1262</v>
      </c>
      <c r="BN7" s="2" t="n">
        <f aca="false">2006e!O19</f>
        <v>1396</v>
      </c>
      <c r="BO7" s="2" t="n">
        <f aca="false">2006e!P19</f>
        <v>1399</v>
      </c>
      <c r="BP7" s="2" t="n">
        <f aca="false">AVERAGE(2007e!C19,2007e!D19)</f>
        <v>1330</v>
      </c>
      <c r="BQ7" s="2" t="n">
        <f aca="false">2007e!E19</f>
        <v>1345</v>
      </c>
      <c r="BR7" s="2"/>
      <c r="BS7" s="2"/>
      <c r="BT7" s="2"/>
      <c r="BU7" s="2"/>
      <c r="BV7" s="2"/>
      <c r="BW7" s="2"/>
      <c r="BX7" s="2"/>
      <c r="BY7" s="2"/>
    </row>
    <row r="8" customFormat="false" ht="12.75" hidden="false" customHeight="false" outlineLevel="0" collapsed="false">
      <c r="A8" s="0" t="n">
        <v>10</v>
      </c>
      <c r="B8" s="0" t="s">
        <v>34</v>
      </c>
      <c r="C8" s="2" t="n">
        <f aca="false">AVERAGE(J8:O8,S8:U8)</f>
        <v>1616.77777777778</v>
      </c>
      <c r="D8" s="2" t="n">
        <f aca="false">AVERAGE(V8:AB8,AE8:AG8)</f>
        <v>1546.6</v>
      </c>
      <c r="E8" s="2" t="n">
        <f aca="false">AVERAGE(AH8:AN8,AQ8:AS8)</f>
        <v>1504.65</v>
      </c>
      <c r="F8" s="2" t="n">
        <f aca="false">AVERAGE(AT8:AZ8,BC8:BE8)</f>
        <v>1510.15</v>
      </c>
      <c r="G8" s="2" t="n">
        <f aca="false">AVERAGE(BF8:BL8,BO8:BQ8)</f>
        <v>1424.75</v>
      </c>
      <c r="H8" s="2" t="n">
        <f aca="false">AVERAGE(C8:G8)</f>
        <v>1520.58555555556</v>
      </c>
      <c r="I8" s="2" t="s">
        <v>81</v>
      </c>
      <c r="J8" s="2" t="n">
        <f aca="false">2002e!F20</f>
        <v>1393</v>
      </c>
      <c r="K8" s="2" t="n">
        <f aca="false">2002e!G20</f>
        <v>1719</v>
      </c>
      <c r="L8" s="2" t="n">
        <f aca="false">2002e!H20</f>
        <v>1867</v>
      </c>
      <c r="M8" s="2" t="n">
        <f aca="false">2002e!I20</f>
        <v>1860</v>
      </c>
      <c r="N8" s="2" t="n">
        <f aca="false">2002e!J20</f>
        <v>1795</v>
      </c>
      <c r="O8" s="2" t="n">
        <f aca="false">2002e!K20</f>
        <v>1583</v>
      </c>
      <c r="P8" s="2" t="n">
        <f aca="false">AVERAGE(2002e!L20,2002e!M20)</f>
        <v>1538</v>
      </c>
      <c r="Q8" s="2" t="n">
        <f aca="false">2002e!N20</f>
        <v>1417</v>
      </c>
      <c r="R8" s="2" t="n">
        <f aca="false">2002e!O20</f>
        <v>1490</v>
      </c>
      <c r="S8" s="2" t="n">
        <f aca="false">2002e!P20</f>
        <v>1528</v>
      </c>
      <c r="T8" s="2" t="n">
        <f aca="false">AVERAGE(2003e!C20,2003e!D20)</f>
        <v>1460</v>
      </c>
      <c r="U8" s="2" t="n">
        <f aca="false">2003e!E20</f>
        <v>1346</v>
      </c>
      <c r="V8" s="2" t="n">
        <f aca="false">2003e!F20</f>
        <v>1394</v>
      </c>
      <c r="W8" s="2" t="n">
        <f aca="false">2003e!G20</f>
        <v>1724</v>
      </c>
      <c r="X8" s="2" t="n">
        <f aca="false">2003e!H20</f>
        <v>1873</v>
      </c>
      <c r="Y8" s="2" t="n">
        <f aca="false">2003e!I20</f>
        <v>1794</v>
      </c>
      <c r="Z8" s="2" t="n">
        <f aca="false">2003e!J20</f>
        <v>1729</v>
      </c>
      <c r="AA8" s="2" t="n">
        <f aca="false">2003e!K20</f>
        <v>1517</v>
      </c>
      <c r="AB8" s="2" t="n">
        <f aca="false">AVERAGE(2003e!L20,2003e!M20)</f>
        <v>1436</v>
      </c>
      <c r="AC8" s="2" t="n">
        <f aca="false">2003e!N20</f>
        <v>1315</v>
      </c>
      <c r="AD8" s="2" t="n">
        <f aca="false">2003e!O20</f>
        <v>1379</v>
      </c>
      <c r="AE8" s="2" t="n">
        <f aca="false">2003e!P20</f>
        <v>1416</v>
      </c>
      <c r="AF8" s="2" t="n">
        <f aca="false">AVERAGE(2004e!C20,2004e!D20)</f>
        <v>1348</v>
      </c>
      <c r="AG8" s="2" t="n">
        <f aca="false">2004e!E20</f>
        <v>1235</v>
      </c>
      <c r="AH8" s="2" t="n">
        <f aca="false">2004e!F20</f>
        <v>1282</v>
      </c>
      <c r="AI8" s="2" t="n">
        <f aca="false">2004e!G20</f>
        <v>1612</v>
      </c>
      <c r="AJ8" s="2" t="n">
        <f aca="false">2004e!H20</f>
        <v>1762</v>
      </c>
      <c r="AK8" s="2" t="n">
        <f aca="false">2004e!I20</f>
        <v>1759</v>
      </c>
      <c r="AL8" s="2" t="n">
        <f aca="false">2004e!J20</f>
        <v>1694</v>
      </c>
      <c r="AM8" s="2" t="n">
        <f aca="false">2004e!K20</f>
        <v>1481</v>
      </c>
      <c r="AN8" s="2" t="n">
        <f aca="false">AVERAGE(2004e!L20,2004e!M20)</f>
        <v>1442.5</v>
      </c>
      <c r="AO8" s="2" t="n">
        <f aca="false">2004e!N20</f>
        <v>1321</v>
      </c>
      <c r="AP8" s="2" t="n">
        <f aca="false">2004e!O20</f>
        <v>1384</v>
      </c>
      <c r="AQ8" s="2" t="n">
        <f aca="false">2004e!P20</f>
        <v>1421</v>
      </c>
      <c r="AR8" s="2" t="n">
        <f aca="false">AVERAGE(2005e!C20,2005e!D20)</f>
        <v>1353</v>
      </c>
      <c r="AS8" s="2" t="n">
        <f aca="false">2005e!E20</f>
        <v>1240</v>
      </c>
      <c r="AT8" s="2" t="n">
        <f aca="false">2005e!F20</f>
        <v>1287</v>
      </c>
      <c r="AU8" s="2" t="n">
        <f aca="false">2005e!G20</f>
        <v>1618</v>
      </c>
      <c r="AV8" s="2" t="n">
        <f aca="false">2005e!H20</f>
        <v>1767</v>
      </c>
      <c r="AW8" s="2" t="n">
        <f aca="false">2005e!I20</f>
        <v>1764</v>
      </c>
      <c r="AX8" s="2" t="n">
        <f aca="false">2005e!J20</f>
        <v>1700</v>
      </c>
      <c r="AY8" s="2" t="n">
        <f aca="false">2005e!K20</f>
        <v>1486</v>
      </c>
      <c r="AZ8" s="2" t="n">
        <f aca="false">AVERAGE(2005e!L20,2005e!M20)</f>
        <v>1447.5</v>
      </c>
      <c r="BA8" s="2" t="n">
        <f aca="false">2005e!N20</f>
        <v>1326</v>
      </c>
      <c r="BB8" s="2" t="n">
        <f aca="false">2005e!O20</f>
        <v>1390</v>
      </c>
      <c r="BC8" s="2" t="n">
        <f aca="false">2005e!P20</f>
        <v>1427</v>
      </c>
      <c r="BD8" s="2" t="n">
        <f aca="false">AVERAGE(2006e!C20,2006e!D20)</f>
        <v>1359</v>
      </c>
      <c r="BE8" s="2" t="n">
        <f aca="false">2006e!E20</f>
        <v>1246</v>
      </c>
      <c r="BF8" s="2" t="n">
        <f aca="false">2006e!F20</f>
        <v>1293</v>
      </c>
      <c r="BG8" s="2" t="n">
        <f aca="false">2006e!G20</f>
        <v>1623</v>
      </c>
      <c r="BH8" s="2" t="n">
        <f aca="false">2006e!H20</f>
        <v>1773</v>
      </c>
      <c r="BI8" s="2" t="n">
        <f aca="false">2006e!I20</f>
        <v>1673</v>
      </c>
      <c r="BJ8" s="2" t="n">
        <f aca="false">2006e!J20</f>
        <v>1609</v>
      </c>
      <c r="BK8" s="2" t="n">
        <f aca="false">2006e!K20</f>
        <v>1396</v>
      </c>
      <c r="BL8" s="2" t="n">
        <f aca="false">AVERAGE(2006e!L20,2006e!M20)</f>
        <v>1306.5</v>
      </c>
      <c r="BM8" s="2" t="n">
        <f aca="false">2006e!N20</f>
        <v>1185</v>
      </c>
      <c r="BN8" s="2" t="n">
        <f aca="false">2006e!O20</f>
        <v>1249</v>
      </c>
      <c r="BO8" s="2" t="n">
        <f aca="false">2006e!P20</f>
        <v>1286</v>
      </c>
      <c r="BP8" s="2" t="n">
        <f aca="false">AVERAGE(2007e!C20,2007e!D20)</f>
        <v>1204</v>
      </c>
      <c r="BQ8" s="2" t="n">
        <f aca="false">2007e!E20</f>
        <v>1084</v>
      </c>
      <c r="BR8" s="2"/>
      <c r="BS8" s="2"/>
      <c r="BT8" s="2"/>
      <c r="BU8" s="2"/>
      <c r="BV8" s="2"/>
      <c r="BW8" s="2"/>
      <c r="BX8" s="2"/>
      <c r="BY8" s="2"/>
    </row>
    <row r="9" customFormat="false" ht="12.75" hidden="false" customHeight="false" outlineLevel="0" collapsed="false">
      <c r="A9" s="0" t="n">
        <v>11</v>
      </c>
      <c r="B9" s="0" t="s">
        <v>35</v>
      </c>
      <c r="C9" s="2" t="n">
        <f aca="false">AVERAGE(J9:O9,S9:U9)</f>
        <v>94</v>
      </c>
      <c r="D9" s="2" t="n">
        <f aca="false">AVERAGE(V9:AB9,AE9:AG9)</f>
        <v>61.3</v>
      </c>
      <c r="E9" s="2" t="n">
        <f aca="false">AVERAGE(AH9:AN9,AQ9:AS9)</f>
        <v>0</v>
      </c>
      <c r="F9" s="2" t="n">
        <f aca="false">AVERAGE(AT9:AZ9,BC9:BE9)</f>
        <v>0</v>
      </c>
      <c r="G9" s="2" t="n">
        <f aca="false">AVERAGE(BF9:BL9,BO9:BQ9)</f>
        <v>0</v>
      </c>
      <c r="H9" s="2" t="n">
        <f aca="false">AVERAGE(C9:G9)</f>
        <v>31.06</v>
      </c>
      <c r="I9" s="2" t="s">
        <v>82</v>
      </c>
      <c r="J9" s="2" t="n">
        <f aca="false">2002e!F21</f>
        <v>95</v>
      </c>
      <c r="K9" s="2" t="n">
        <f aca="false">2002e!G21</f>
        <v>95</v>
      </c>
      <c r="L9" s="2" t="n">
        <f aca="false">2002e!H21</f>
        <v>95</v>
      </c>
      <c r="M9" s="2" t="n">
        <f aca="false">2002e!I21</f>
        <v>95</v>
      </c>
      <c r="N9" s="2" t="n">
        <f aca="false">2002e!J21</f>
        <v>95</v>
      </c>
      <c r="O9" s="2" t="n">
        <f aca="false">2002e!K21</f>
        <v>95</v>
      </c>
      <c r="P9" s="2" t="n">
        <f aca="false">AVERAGE(2002e!L21,2002e!M21)</f>
        <v>92</v>
      </c>
      <c r="Q9" s="2" t="n">
        <f aca="false">2002e!N21</f>
        <v>92</v>
      </c>
      <c r="R9" s="2" t="n">
        <f aca="false">2002e!O21</f>
        <v>92</v>
      </c>
      <c r="S9" s="2" t="n">
        <f aca="false">2002e!P21</f>
        <v>92</v>
      </c>
      <c r="T9" s="2" t="n">
        <f aca="false">AVERAGE(2003e!C21,2003e!D21)</f>
        <v>92</v>
      </c>
      <c r="U9" s="2" t="n">
        <f aca="false">2003e!E21</f>
        <v>92</v>
      </c>
      <c r="V9" s="2" t="n">
        <f aca="false">2003e!F21</f>
        <v>92</v>
      </c>
      <c r="W9" s="2" t="n">
        <f aca="false">2003e!G21</f>
        <v>92</v>
      </c>
      <c r="X9" s="2" t="n">
        <f aca="false">2003e!H21</f>
        <v>92</v>
      </c>
      <c r="Y9" s="2" t="n">
        <f aca="false">2003e!I21</f>
        <v>92</v>
      </c>
      <c r="Z9" s="2" t="n">
        <f aca="false">2003e!J21</f>
        <v>92</v>
      </c>
      <c r="AA9" s="2" t="n">
        <f aca="false">2003e!K21</f>
        <v>92</v>
      </c>
      <c r="AB9" s="2" t="n">
        <f aca="false">AVERAGE(2003e!L21,2003e!M21)</f>
        <v>0</v>
      </c>
      <c r="AC9" s="2" t="n">
        <f aca="false">2003e!N21</f>
        <v>0</v>
      </c>
      <c r="AD9" s="2" t="n">
        <f aca="false">2003e!O21</f>
        <v>0</v>
      </c>
      <c r="AE9" s="2" t="n">
        <f aca="false">2003e!P21</f>
        <v>61</v>
      </c>
      <c r="AF9" s="2" t="n">
        <f aca="false">AVERAGE(2004e!C21,2004e!D21)</f>
        <v>0</v>
      </c>
      <c r="AG9" s="2" t="n">
        <f aca="false">2004e!E21</f>
        <v>0</v>
      </c>
      <c r="AH9" s="2" t="n">
        <f aca="false">2004e!F21</f>
        <v>0</v>
      </c>
      <c r="AI9" s="2" t="n">
        <f aca="false">2004e!G21</f>
        <v>0</v>
      </c>
      <c r="AJ9" s="2" t="n">
        <f aca="false">2004e!H21</f>
        <v>0</v>
      </c>
      <c r="AK9" s="2" t="n">
        <f aca="false">2004e!I21</f>
        <v>0</v>
      </c>
      <c r="AL9" s="2" t="n">
        <f aca="false">2004e!J21</f>
        <v>0</v>
      </c>
      <c r="AM9" s="2" t="n">
        <f aca="false">2004e!K21</f>
        <v>0</v>
      </c>
      <c r="AN9" s="2" t="n">
        <f aca="false">AVERAGE(2004e!L21,2004e!M21)</f>
        <v>0</v>
      </c>
      <c r="AO9" s="2" t="n">
        <f aca="false">2004e!N21</f>
        <v>0</v>
      </c>
      <c r="AP9" s="2" t="n">
        <f aca="false">2004e!O21</f>
        <v>0</v>
      </c>
      <c r="AQ9" s="2" t="n">
        <f aca="false">2004e!P21</f>
        <v>0</v>
      </c>
      <c r="AR9" s="2" t="n">
        <f aca="false">AVERAGE(2005e!C21,2005e!D21)</f>
        <v>0</v>
      </c>
      <c r="AS9" s="2" t="n">
        <f aca="false">2005e!E21</f>
        <v>0</v>
      </c>
      <c r="AT9" s="2" t="n">
        <f aca="false">2005e!F21</f>
        <v>0</v>
      </c>
      <c r="AU9" s="2" t="n">
        <f aca="false">2005e!G21</f>
        <v>0</v>
      </c>
      <c r="AV9" s="2" t="n">
        <f aca="false">2005e!H21</f>
        <v>0</v>
      </c>
      <c r="AW9" s="2" t="n">
        <f aca="false">2005e!I21</f>
        <v>0</v>
      </c>
      <c r="AX9" s="2" t="n">
        <f aca="false">2005e!J21</f>
        <v>0</v>
      </c>
      <c r="AY9" s="2" t="n">
        <f aca="false">2005e!K21</f>
        <v>0</v>
      </c>
      <c r="AZ9" s="2" t="n">
        <f aca="false">AVERAGE(2005e!L21,2005e!M21)</f>
        <v>0</v>
      </c>
      <c r="BA9" s="2" t="n">
        <f aca="false">2005e!N21</f>
        <v>0</v>
      </c>
      <c r="BB9" s="2" t="n">
        <f aca="false">2005e!O21</f>
        <v>0</v>
      </c>
      <c r="BC9" s="2" t="n">
        <f aca="false">2005e!P21</f>
        <v>0</v>
      </c>
      <c r="BD9" s="2" t="n">
        <f aca="false">AVERAGE(2006e!C21,2006e!D21)</f>
        <v>0</v>
      </c>
      <c r="BE9" s="2" t="n">
        <f aca="false">2006e!E21</f>
        <v>0</v>
      </c>
      <c r="BF9" s="2" t="n">
        <f aca="false">2006e!F21</f>
        <v>0</v>
      </c>
      <c r="BG9" s="2" t="n">
        <f aca="false">2006e!G21</f>
        <v>0</v>
      </c>
      <c r="BH9" s="2" t="n">
        <f aca="false">2006e!H21</f>
        <v>0</v>
      </c>
      <c r="BI9" s="2" t="n">
        <f aca="false">2006e!I21</f>
        <v>0</v>
      </c>
      <c r="BJ9" s="2" t="n">
        <f aca="false">2006e!J21</f>
        <v>0</v>
      </c>
      <c r="BK9" s="2" t="n">
        <f aca="false">2006e!K21</f>
        <v>0</v>
      </c>
      <c r="BL9" s="2" t="n">
        <f aca="false">AVERAGE(2006e!L21,2006e!M21)</f>
        <v>0</v>
      </c>
      <c r="BM9" s="2" t="n">
        <f aca="false">2006e!N21</f>
        <v>0</v>
      </c>
      <c r="BN9" s="2" t="n">
        <f aca="false">2006e!O21</f>
        <v>0</v>
      </c>
      <c r="BO9" s="2" t="n">
        <f aca="false">2006e!P21</f>
        <v>0</v>
      </c>
      <c r="BP9" s="2" t="n">
        <f aca="false">AVERAGE(2007e!C21,2007e!D21)</f>
        <v>0</v>
      </c>
      <c r="BQ9" s="2" t="n">
        <f aca="false">2007e!E21</f>
        <v>0</v>
      </c>
      <c r="BR9" s="2"/>
      <c r="BS9" s="2"/>
      <c r="BT9" s="2"/>
      <c r="BU9" s="2"/>
      <c r="BV9" s="2"/>
      <c r="BW9" s="2"/>
      <c r="BX9" s="2"/>
      <c r="BY9" s="2"/>
    </row>
    <row r="10" customFormat="false" ht="12.75" hidden="false" customHeight="false" outlineLevel="0" collapsed="false">
      <c r="A10" s="0" t="n">
        <v>12</v>
      </c>
      <c r="B10" s="0" t="s">
        <v>36</v>
      </c>
      <c r="C10" s="2" t="n">
        <f aca="false">AVERAGE(J10:O10,S10:U10)</f>
        <v>0</v>
      </c>
      <c r="D10" s="2" t="n">
        <f aca="false">AVERAGE(V10:AB10,AE10:AG10)</f>
        <v>0</v>
      </c>
      <c r="E10" s="2" t="n">
        <f aca="false">AVERAGE(AH10:AN10,AQ10:AS10)</f>
        <v>0</v>
      </c>
      <c r="F10" s="2" t="n">
        <f aca="false">AVERAGE(AT10:AZ10,BC10:BE10)</f>
        <v>0</v>
      </c>
      <c r="G10" s="2" t="n">
        <f aca="false">AVERAGE(BF10:BL10,BO10:BQ10)</f>
        <v>0</v>
      </c>
      <c r="H10" s="2" t="n">
        <f aca="false">AVERAGE(C10:G10)</f>
        <v>0</v>
      </c>
      <c r="I10" s="2" t="s">
        <v>83</v>
      </c>
      <c r="J10" s="2" t="n">
        <f aca="false">2002e!F22</f>
        <v>0</v>
      </c>
      <c r="K10" s="2" t="n">
        <f aca="false">2002e!G22</f>
        <v>0</v>
      </c>
      <c r="L10" s="2" t="n">
        <f aca="false">2002e!H22</f>
        <v>0</v>
      </c>
      <c r="M10" s="2" t="n">
        <f aca="false">2002e!I22</f>
        <v>0</v>
      </c>
      <c r="N10" s="2" t="n">
        <f aca="false">2002e!J22</f>
        <v>0</v>
      </c>
      <c r="O10" s="2" t="n">
        <f aca="false">2002e!K22</f>
        <v>0</v>
      </c>
      <c r="P10" s="2" t="n">
        <f aca="false">AVERAGE(2002e!L22,2002e!M22)</f>
        <v>0</v>
      </c>
      <c r="Q10" s="2" t="n">
        <f aca="false">2002e!N22</f>
        <v>0</v>
      </c>
      <c r="R10" s="2" t="n">
        <f aca="false">2002e!O22</f>
        <v>0</v>
      </c>
      <c r="S10" s="2" t="n">
        <f aca="false">2002e!P22</f>
        <v>0</v>
      </c>
      <c r="T10" s="2" t="n">
        <f aca="false">AVERAGE(2003e!C22,2003e!D22)</f>
        <v>0</v>
      </c>
      <c r="U10" s="2" t="n">
        <f aca="false">2003e!E22</f>
        <v>0</v>
      </c>
      <c r="V10" s="2" t="n">
        <f aca="false">2003e!F22</f>
        <v>0</v>
      </c>
      <c r="W10" s="2" t="n">
        <f aca="false">2003e!G22</f>
        <v>0</v>
      </c>
      <c r="X10" s="2" t="n">
        <f aca="false">2003e!H22</f>
        <v>0</v>
      </c>
      <c r="Y10" s="2" t="n">
        <f aca="false">2003e!I22</f>
        <v>0</v>
      </c>
      <c r="Z10" s="2" t="n">
        <f aca="false">2003e!J22</f>
        <v>0</v>
      </c>
      <c r="AA10" s="2" t="n">
        <f aca="false">2003e!K22</f>
        <v>0</v>
      </c>
      <c r="AB10" s="2" t="n">
        <f aca="false">AVERAGE(2003e!L22,2003e!M22)</f>
        <v>0</v>
      </c>
      <c r="AC10" s="2" t="n">
        <f aca="false">2003e!N22</f>
        <v>0</v>
      </c>
      <c r="AD10" s="2" t="n">
        <f aca="false">2003e!O22</f>
        <v>0</v>
      </c>
      <c r="AE10" s="2" t="n">
        <f aca="false">2003e!P22</f>
        <v>0</v>
      </c>
      <c r="AF10" s="2" t="n">
        <f aca="false">AVERAGE(2004e!C22,2004e!D22)</f>
        <v>0</v>
      </c>
      <c r="AG10" s="2" t="n">
        <f aca="false">2004e!E22</f>
        <v>0</v>
      </c>
      <c r="AH10" s="2" t="n">
        <f aca="false">2004e!F22</f>
        <v>0</v>
      </c>
      <c r="AI10" s="2" t="n">
        <f aca="false">2004e!G22</f>
        <v>0</v>
      </c>
      <c r="AJ10" s="2" t="n">
        <f aca="false">2004e!H22</f>
        <v>0</v>
      </c>
      <c r="AK10" s="2" t="n">
        <f aca="false">2004e!I22</f>
        <v>0</v>
      </c>
      <c r="AL10" s="2" t="n">
        <f aca="false">2004e!J22</f>
        <v>0</v>
      </c>
      <c r="AM10" s="2" t="n">
        <f aca="false">2004e!K22</f>
        <v>0</v>
      </c>
      <c r="AN10" s="2" t="n">
        <f aca="false">AVERAGE(2004e!L22,2004e!M22)</f>
        <v>0</v>
      </c>
      <c r="AO10" s="2" t="n">
        <f aca="false">2004e!N22</f>
        <v>0</v>
      </c>
      <c r="AP10" s="2" t="n">
        <f aca="false">2004e!O22</f>
        <v>0</v>
      </c>
      <c r="AQ10" s="2" t="n">
        <f aca="false">2004e!P22</f>
        <v>0</v>
      </c>
      <c r="AR10" s="2" t="n">
        <f aca="false">AVERAGE(2005e!C22,2005e!D22)</f>
        <v>0</v>
      </c>
      <c r="AS10" s="2" t="n">
        <f aca="false">2005e!E22</f>
        <v>0</v>
      </c>
      <c r="AT10" s="2" t="n">
        <f aca="false">2005e!F22</f>
        <v>0</v>
      </c>
      <c r="AU10" s="2" t="n">
        <f aca="false">2005e!G22</f>
        <v>0</v>
      </c>
      <c r="AV10" s="2" t="n">
        <f aca="false">2005e!H22</f>
        <v>0</v>
      </c>
      <c r="AW10" s="2" t="n">
        <f aca="false">2005e!I22</f>
        <v>0</v>
      </c>
      <c r="AX10" s="2" t="n">
        <f aca="false">2005e!J22</f>
        <v>0</v>
      </c>
      <c r="AY10" s="2" t="n">
        <f aca="false">2005e!K22</f>
        <v>0</v>
      </c>
      <c r="AZ10" s="2" t="n">
        <f aca="false">AVERAGE(2005e!L22,2005e!M22)</f>
        <v>0</v>
      </c>
      <c r="BA10" s="2" t="n">
        <f aca="false">2005e!N22</f>
        <v>0</v>
      </c>
      <c r="BB10" s="2" t="n">
        <f aca="false">2005e!O22</f>
        <v>0</v>
      </c>
      <c r="BC10" s="2" t="n">
        <f aca="false">2005e!P22</f>
        <v>0</v>
      </c>
      <c r="BD10" s="2" t="n">
        <f aca="false">AVERAGE(2006e!C22,2006e!D22)</f>
        <v>0</v>
      </c>
      <c r="BE10" s="2" t="n">
        <f aca="false">2006e!E22</f>
        <v>0</v>
      </c>
      <c r="BF10" s="2" t="n">
        <f aca="false">2006e!F22</f>
        <v>0</v>
      </c>
      <c r="BG10" s="2" t="n">
        <f aca="false">2006e!G22</f>
        <v>0</v>
      </c>
      <c r="BH10" s="2" t="n">
        <f aca="false">2006e!H22</f>
        <v>0</v>
      </c>
      <c r="BI10" s="2" t="n">
        <f aca="false">2006e!I22</f>
        <v>0</v>
      </c>
      <c r="BJ10" s="2" t="n">
        <f aca="false">2006e!J22</f>
        <v>0</v>
      </c>
      <c r="BK10" s="2" t="n">
        <f aca="false">2006e!K22</f>
        <v>0</v>
      </c>
      <c r="BL10" s="2" t="n">
        <f aca="false">AVERAGE(2006e!L22,2006e!M22)</f>
        <v>0</v>
      </c>
      <c r="BM10" s="2" t="n">
        <f aca="false">2006e!N22</f>
        <v>0</v>
      </c>
      <c r="BN10" s="2" t="n">
        <f aca="false">2006e!O22</f>
        <v>0</v>
      </c>
      <c r="BO10" s="2" t="n">
        <f aca="false">2006e!P22</f>
        <v>0</v>
      </c>
      <c r="BP10" s="2" t="n">
        <f aca="false">AVERAGE(2007e!C22,2007e!D22)</f>
        <v>0</v>
      </c>
      <c r="BQ10" s="2" t="n">
        <f aca="false">2007e!E22</f>
        <v>0</v>
      </c>
      <c r="BR10" s="2"/>
      <c r="BS10" s="2"/>
      <c r="BT10" s="2"/>
      <c r="BU10" s="2"/>
      <c r="BV10" s="2"/>
      <c r="BW10" s="2"/>
      <c r="BX10" s="2"/>
      <c r="BY10" s="2"/>
    </row>
    <row r="11" customFormat="false" ht="12.75" hidden="false" customHeight="false" outlineLevel="0" collapsed="false">
      <c r="A11" s="0" t="n">
        <v>13</v>
      </c>
      <c r="B11" s="0" t="s">
        <v>37</v>
      </c>
      <c r="C11" s="2" t="n">
        <f aca="false">AVERAGE(J11:O11,S11:U11)</f>
        <v>0</v>
      </c>
      <c r="D11" s="2" t="n">
        <f aca="false">AVERAGE(V11:AB11,AE11:AG11)</f>
        <v>0</v>
      </c>
      <c r="E11" s="2" t="n">
        <f aca="false">AVERAGE(AH11:AN11,AQ11:AS11)</f>
        <v>0</v>
      </c>
      <c r="F11" s="2" t="n">
        <f aca="false">AVERAGE(AT11:AZ11,BC11:BE11)</f>
        <v>0</v>
      </c>
      <c r="G11" s="2" t="n">
        <f aca="false">AVERAGE(BF11:BL11,BO11:BQ11)</f>
        <v>0</v>
      </c>
      <c r="H11" s="2" t="n">
        <f aca="false">AVERAGE(C11:G11)</f>
        <v>0</v>
      </c>
      <c r="I11" s="2" t="s">
        <v>84</v>
      </c>
      <c r="J11" s="2" t="n">
        <f aca="false">2002e!F23</f>
        <v>0</v>
      </c>
      <c r="K11" s="2" t="n">
        <f aca="false">2002e!G23</f>
        <v>0</v>
      </c>
      <c r="L11" s="2" t="n">
        <f aca="false">2002e!H23</f>
        <v>0</v>
      </c>
      <c r="M11" s="2" t="n">
        <f aca="false">2002e!I23</f>
        <v>0</v>
      </c>
      <c r="N11" s="2" t="n">
        <f aca="false">2002e!J23</f>
        <v>0</v>
      </c>
      <c r="O11" s="2" t="n">
        <f aca="false">2002e!K23</f>
        <v>0</v>
      </c>
      <c r="P11" s="2" t="n">
        <f aca="false">AVERAGE(2002e!L23,2002e!M23)</f>
        <v>0</v>
      </c>
      <c r="Q11" s="2" t="n">
        <f aca="false">2002e!N23</f>
        <v>0</v>
      </c>
      <c r="R11" s="2" t="n">
        <f aca="false">2002e!O23</f>
        <v>0</v>
      </c>
      <c r="S11" s="2" t="n">
        <f aca="false">2002e!P23</f>
        <v>0</v>
      </c>
      <c r="T11" s="2" t="n">
        <f aca="false">AVERAGE(2003e!C23,2003e!D23)</f>
        <v>0</v>
      </c>
      <c r="U11" s="2" t="n">
        <f aca="false">2003e!E23</f>
        <v>0</v>
      </c>
      <c r="V11" s="2" t="n">
        <f aca="false">2003e!F23</f>
        <v>0</v>
      </c>
      <c r="W11" s="2" t="n">
        <f aca="false">2003e!G23</f>
        <v>0</v>
      </c>
      <c r="X11" s="2" t="n">
        <f aca="false">2003e!H23</f>
        <v>0</v>
      </c>
      <c r="Y11" s="2" t="n">
        <f aca="false">2003e!I23</f>
        <v>0</v>
      </c>
      <c r="Z11" s="2" t="n">
        <f aca="false">2003e!J23</f>
        <v>0</v>
      </c>
      <c r="AA11" s="2" t="n">
        <f aca="false">2003e!K23</f>
        <v>0</v>
      </c>
      <c r="AB11" s="2" t="n">
        <f aca="false">AVERAGE(2003e!L23,2003e!M23)</f>
        <v>0</v>
      </c>
      <c r="AC11" s="2" t="n">
        <f aca="false">2003e!N23</f>
        <v>0</v>
      </c>
      <c r="AD11" s="2" t="n">
        <f aca="false">2003e!O23</f>
        <v>0</v>
      </c>
      <c r="AE11" s="2" t="n">
        <f aca="false">2003e!P23</f>
        <v>0</v>
      </c>
      <c r="AF11" s="2" t="n">
        <f aca="false">AVERAGE(2004e!C23,2004e!D23)</f>
        <v>0</v>
      </c>
      <c r="AG11" s="2" t="n">
        <f aca="false">2004e!E23</f>
        <v>0</v>
      </c>
      <c r="AH11" s="2" t="n">
        <f aca="false">2004e!F23</f>
        <v>0</v>
      </c>
      <c r="AI11" s="2" t="n">
        <f aca="false">2004e!G23</f>
        <v>0</v>
      </c>
      <c r="AJ11" s="2" t="n">
        <f aca="false">2004e!H23</f>
        <v>0</v>
      </c>
      <c r="AK11" s="2" t="n">
        <f aca="false">2004e!I23</f>
        <v>0</v>
      </c>
      <c r="AL11" s="2" t="n">
        <f aca="false">2004e!J23</f>
        <v>0</v>
      </c>
      <c r="AM11" s="2" t="n">
        <f aca="false">2004e!K23</f>
        <v>0</v>
      </c>
      <c r="AN11" s="2" t="n">
        <f aca="false">AVERAGE(2004e!L23,2004e!M23)</f>
        <v>0</v>
      </c>
      <c r="AO11" s="2" t="n">
        <f aca="false">2004e!N23</f>
        <v>0</v>
      </c>
      <c r="AP11" s="2" t="n">
        <f aca="false">2004e!O23</f>
        <v>0</v>
      </c>
      <c r="AQ11" s="2" t="n">
        <f aca="false">2004e!P23</f>
        <v>0</v>
      </c>
      <c r="AR11" s="2" t="n">
        <f aca="false">AVERAGE(2005e!C23,2005e!D23)</f>
        <v>0</v>
      </c>
      <c r="AS11" s="2" t="n">
        <f aca="false">2005e!E23</f>
        <v>0</v>
      </c>
      <c r="AT11" s="2" t="n">
        <f aca="false">2005e!F23</f>
        <v>0</v>
      </c>
      <c r="AU11" s="2" t="n">
        <f aca="false">2005e!G23</f>
        <v>0</v>
      </c>
      <c r="AV11" s="2" t="n">
        <f aca="false">2005e!H23</f>
        <v>0</v>
      </c>
      <c r="AW11" s="2" t="n">
        <f aca="false">2005e!I23</f>
        <v>0</v>
      </c>
      <c r="AX11" s="2" t="n">
        <f aca="false">2005e!J23</f>
        <v>0</v>
      </c>
      <c r="AY11" s="2" t="n">
        <f aca="false">2005e!K23</f>
        <v>0</v>
      </c>
      <c r="AZ11" s="2" t="n">
        <f aca="false">AVERAGE(2005e!L23,2005e!M23)</f>
        <v>0</v>
      </c>
      <c r="BA11" s="2" t="n">
        <f aca="false">2005e!N23</f>
        <v>0</v>
      </c>
      <c r="BB11" s="2" t="n">
        <f aca="false">2005e!O23</f>
        <v>0</v>
      </c>
      <c r="BC11" s="2" t="n">
        <f aca="false">2005e!P23</f>
        <v>0</v>
      </c>
      <c r="BD11" s="2" t="n">
        <f aca="false">AVERAGE(2006e!C23,2006e!D23)</f>
        <v>0</v>
      </c>
      <c r="BE11" s="2" t="n">
        <f aca="false">2006e!E23</f>
        <v>0</v>
      </c>
      <c r="BF11" s="2" t="n">
        <f aca="false">2006e!F23</f>
        <v>0</v>
      </c>
      <c r="BG11" s="2" t="n">
        <f aca="false">2006e!G23</f>
        <v>0</v>
      </c>
      <c r="BH11" s="2" t="n">
        <f aca="false">2006e!H23</f>
        <v>0</v>
      </c>
      <c r="BI11" s="2" t="n">
        <f aca="false">2006e!I23</f>
        <v>0</v>
      </c>
      <c r="BJ11" s="2" t="n">
        <f aca="false">2006e!J23</f>
        <v>0</v>
      </c>
      <c r="BK11" s="2" t="n">
        <f aca="false">2006e!K23</f>
        <v>0</v>
      </c>
      <c r="BL11" s="2" t="n">
        <f aca="false">AVERAGE(2006e!L23,2006e!M23)</f>
        <v>0</v>
      </c>
      <c r="BM11" s="2" t="n">
        <f aca="false">2006e!N23</f>
        <v>0</v>
      </c>
      <c r="BN11" s="2" t="n">
        <f aca="false">2006e!O23</f>
        <v>0</v>
      </c>
      <c r="BO11" s="2" t="n">
        <f aca="false">2006e!P23</f>
        <v>0</v>
      </c>
      <c r="BP11" s="2" t="n">
        <f aca="false">AVERAGE(2007e!C23,2007e!D23)</f>
        <v>0</v>
      </c>
      <c r="BQ11" s="2" t="n">
        <f aca="false">2007e!E23</f>
        <v>0</v>
      </c>
      <c r="BR11" s="2"/>
      <c r="BS11" s="2"/>
      <c r="BT11" s="2"/>
      <c r="BU11" s="2"/>
      <c r="BV11" s="2"/>
      <c r="BW11" s="2"/>
      <c r="BX11" s="2"/>
      <c r="BY11" s="2"/>
    </row>
    <row r="12" customFormat="false" ht="12.75" hidden="false" customHeight="false" outlineLevel="0" collapsed="false">
      <c r="A12" s="0" t="n">
        <v>14</v>
      </c>
      <c r="B12" s="0" t="s">
        <v>38</v>
      </c>
      <c r="C12" s="2" t="n">
        <f aca="false">AVERAGE(J12:O12,S12:U12)</f>
        <v>4385.66666666667</v>
      </c>
      <c r="D12" s="2" t="n">
        <f aca="false">AVERAGE(V12:AB12,AE12:AG12)</f>
        <v>4498.5</v>
      </c>
      <c r="E12" s="2" t="n">
        <f aca="false">AVERAGE(AH12:AN12,AQ12:AS12)</f>
        <v>4640.6</v>
      </c>
      <c r="F12" s="2" t="n">
        <f aca="false">AVERAGE(AT12:AZ12,BC12:BE12)</f>
        <v>4714.7</v>
      </c>
      <c r="G12" s="2" t="n">
        <f aca="false">AVERAGE(BF12:BL12,BO12:BQ12)</f>
        <v>4884.1</v>
      </c>
      <c r="H12" s="2" t="n">
        <f aca="false">AVERAGE(C12:G12)</f>
        <v>4624.71333333333</v>
      </c>
      <c r="I12" s="2"/>
      <c r="J12" s="2" t="n">
        <f aca="false">2002e!F24</f>
        <v>3574</v>
      </c>
      <c r="K12" s="2" t="n">
        <f aca="false">2002e!G24</f>
        <v>4128</v>
      </c>
      <c r="L12" s="2" t="n">
        <f aca="false">2002e!H24</f>
        <v>5104</v>
      </c>
      <c r="M12" s="2" t="n">
        <f aca="false">2002e!I24</f>
        <v>5978</v>
      </c>
      <c r="N12" s="2" t="n">
        <f aca="false">2002e!J24</f>
        <v>6126</v>
      </c>
      <c r="O12" s="2" t="n">
        <f aca="false">2002e!K24</f>
        <v>5075</v>
      </c>
      <c r="P12" s="2" t="n">
        <f aca="false">AVERAGE(2002e!L24,2002e!M24)</f>
        <v>4648</v>
      </c>
      <c r="Q12" s="2" t="n">
        <f aca="false">2002e!N24</f>
        <v>3081</v>
      </c>
      <c r="R12" s="2" t="n">
        <f aca="false">2002e!O24</f>
        <v>2515</v>
      </c>
      <c r="S12" s="2" t="n">
        <f aca="false">2002e!P24</f>
        <v>2397</v>
      </c>
      <c r="T12" s="2" t="n">
        <f aca="false">AVERAGE(2003e!C24,2003e!D24)</f>
        <v>3060</v>
      </c>
      <c r="U12" s="2" t="n">
        <f aca="false">2003e!E24</f>
        <v>4029</v>
      </c>
      <c r="V12" s="2" t="n">
        <f aca="false">2003e!F24</f>
        <v>3634</v>
      </c>
      <c r="W12" s="2" t="n">
        <f aca="false">2003e!G24</f>
        <v>4190</v>
      </c>
      <c r="X12" s="2" t="n">
        <f aca="false">2003e!H24</f>
        <v>5173</v>
      </c>
      <c r="Y12" s="2" t="n">
        <f aca="false">2003e!I24</f>
        <v>6038</v>
      </c>
      <c r="Z12" s="2" t="n">
        <f aca="false">2003e!J24</f>
        <v>6193</v>
      </c>
      <c r="AA12" s="2" t="n">
        <f aca="false">2003e!K24</f>
        <v>5133</v>
      </c>
      <c r="AB12" s="2" t="n">
        <f aca="false">AVERAGE(2003e!L24,2003e!M24)</f>
        <v>4772</v>
      </c>
      <c r="AC12" s="2" t="n">
        <f aca="false">2003e!N24</f>
        <v>3189</v>
      </c>
      <c r="AD12" s="2" t="n">
        <f aca="false">2003e!O24</f>
        <v>2635</v>
      </c>
      <c r="AE12" s="2" t="n">
        <f aca="false">2003e!P24</f>
        <v>2520</v>
      </c>
      <c r="AF12" s="2" t="n">
        <f aca="false">AVERAGE(2004e!C24,2004e!D24)</f>
        <v>3182</v>
      </c>
      <c r="AG12" s="2" t="n">
        <f aca="false">2004e!E24</f>
        <v>4150</v>
      </c>
      <c r="AH12" s="2" t="n">
        <f aca="false">2004e!F24</f>
        <v>3763</v>
      </c>
      <c r="AI12" s="2" t="n">
        <f aca="false">2004e!G24</f>
        <v>4328</v>
      </c>
      <c r="AJ12" s="2" t="n">
        <f aca="false">2004e!H24</f>
        <v>5317</v>
      </c>
      <c r="AK12" s="2" t="n">
        <f aca="false">2004e!I24</f>
        <v>6230</v>
      </c>
      <c r="AL12" s="2" t="n">
        <f aca="false">2004e!J24</f>
        <v>6270</v>
      </c>
      <c r="AM12" s="2" t="n">
        <f aca="false">2004e!K24</f>
        <v>5330</v>
      </c>
      <c r="AN12" s="2" t="n">
        <f aca="false">AVERAGE(2004e!L24,2004e!M24)</f>
        <v>5037</v>
      </c>
      <c r="AO12" s="2" t="n">
        <f aca="false">2004e!N24</f>
        <v>3182</v>
      </c>
      <c r="AP12" s="2" t="n">
        <f aca="false">2004e!O24</f>
        <v>2727</v>
      </c>
      <c r="AQ12" s="2" t="n">
        <f aca="false">2004e!P24</f>
        <v>2615</v>
      </c>
      <c r="AR12" s="2" t="n">
        <f aca="false">AVERAGE(2005e!C24,2005e!D24)</f>
        <v>3272</v>
      </c>
      <c r="AS12" s="2" t="n">
        <f aca="false">2005e!E24</f>
        <v>4244</v>
      </c>
      <c r="AT12" s="2" t="n">
        <f aca="false">2005e!F24</f>
        <v>3841</v>
      </c>
      <c r="AU12" s="2" t="n">
        <f aca="false">2005e!G24</f>
        <v>4414</v>
      </c>
      <c r="AV12" s="2" t="n">
        <f aca="false">2005e!H24</f>
        <v>5413</v>
      </c>
      <c r="AW12" s="2" t="n">
        <f aca="false">2005e!I24</f>
        <v>6279</v>
      </c>
      <c r="AX12" s="2" t="n">
        <f aca="false">2005e!J24</f>
        <v>6442</v>
      </c>
      <c r="AY12" s="2" t="n">
        <f aca="false">2005e!K24</f>
        <v>5378</v>
      </c>
      <c r="AZ12" s="2" t="n">
        <f aca="false">AVERAGE(2005e!L24,2005e!M24)</f>
        <v>5087</v>
      </c>
      <c r="BA12" s="2" t="n">
        <f aca="false">2005e!N24</f>
        <v>3216</v>
      </c>
      <c r="BB12" s="2" t="n">
        <f aca="false">2005e!O24</f>
        <v>2761</v>
      </c>
      <c r="BC12" s="2" t="n">
        <f aca="false">2005e!P24</f>
        <v>2662</v>
      </c>
      <c r="BD12" s="2" t="n">
        <f aca="false">AVERAGE(2006e!C24,2006e!D24)</f>
        <v>3338</v>
      </c>
      <c r="BE12" s="2" t="n">
        <f aca="false">2006e!E24</f>
        <v>4293</v>
      </c>
      <c r="BF12" s="2" t="n">
        <f aca="false">2006e!F24</f>
        <v>3889</v>
      </c>
      <c r="BG12" s="2" t="n">
        <f aca="false">2006e!G24</f>
        <v>4576</v>
      </c>
      <c r="BH12" s="2" t="n">
        <f aca="false">2006e!H24</f>
        <v>5598</v>
      </c>
      <c r="BI12" s="2" t="n">
        <f aca="false">2006e!I24</f>
        <v>6474</v>
      </c>
      <c r="BJ12" s="2" t="n">
        <f aca="false">2006e!J24</f>
        <v>6637</v>
      </c>
      <c r="BK12" s="2" t="n">
        <f aca="false">2006e!K24</f>
        <v>5515</v>
      </c>
      <c r="BL12" s="2" t="n">
        <f aca="false">AVERAGE(2006e!L24,2006e!M24)</f>
        <v>5127</v>
      </c>
      <c r="BM12" s="2" t="n">
        <f aca="false">2006e!N24</f>
        <v>3551</v>
      </c>
      <c r="BN12" s="2" t="n">
        <f aca="false">2006e!O24</f>
        <v>2993</v>
      </c>
      <c r="BO12" s="2" t="n">
        <f aca="false">2006e!P24</f>
        <v>2873</v>
      </c>
      <c r="BP12" s="2" t="n">
        <f aca="false">AVERAGE(2007e!C24,2007e!D24)</f>
        <v>3588</v>
      </c>
      <c r="BQ12" s="2" t="n">
        <f aca="false">2007e!E24</f>
        <v>4564</v>
      </c>
      <c r="BR12" s="2"/>
      <c r="BS12" s="2"/>
      <c r="BT12" s="2"/>
      <c r="BU12" s="2"/>
      <c r="BV12" s="2"/>
      <c r="BW12" s="2"/>
      <c r="BX12" s="2"/>
      <c r="BY12" s="2"/>
    </row>
    <row r="13" customFormat="false" ht="12.75" hidden="false" customHeight="false" outlineLevel="0" collapsed="false">
      <c r="A13" s="0" t="n">
        <v>15</v>
      </c>
      <c r="B13" s="0" t="s">
        <v>39</v>
      </c>
      <c r="C13" s="2" t="n">
        <f aca="false">AVERAGE(J13:O13,S13:U13)</f>
        <v>54.6666666666667</v>
      </c>
      <c r="D13" s="2" t="n">
        <f aca="false">AVERAGE(V13:AB13,AE13:AG13)</f>
        <v>54.1</v>
      </c>
      <c r="E13" s="2" t="n">
        <f aca="false">AVERAGE(AH13:AN13,AQ13:AS13)</f>
        <v>54.1</v>
      </c>
      <c r="F13" s="2" t="n">
        <f aca="false">AVERAGE(AT13:AZ13,BC13:BE13)</f>
        <v>54.1</v>
      </c>
      <c r="G13" s="2" t="n">
        <f aca="false">AVERAGE(BF13:BL13,BO13:BQ13)</f>
        <v>54.1</v>
      </c>
      <c r="H13" s="2" t="n">
        <f aca="false">AVERAGE(C13:G13)</f>
        <v>54.2133333333333</v>
      </c>
      <c r="I13" s="2"/>
      <c r="J13" s="2" t="n">
        <f aca="false">2002e!F25</f>
        <v>42</v>
      </c>
      <c r="K13" s="2" t="n">
        <f aca="false">2002e!G25</f>
        <v>2</v>
      </c>
      <c r="L13" s="2" t="n">
        <f aca="false">2002e!H25</f>
        <v>2</v>
      </c>
      <c r="M13" s="2" t="n">
        <f aca="false">2002e!I25</f>
        <v>2</v>
      </c>
      <c r="N13" s="2" t="n">
        <f aca="false">2002e!J25</f>
        <v>2</v>
      </c>
      <c r="O13" s="2" t="n">
        <f aca="false">2002e!K25</f>
        <v>4</v>
      </c>
      <c r="P13" s="2" t="n">
        <f aca="false">AVERAGE(2002e!L25,2002e!M25)</f>
        <v>49</v>
      </c>
      <c r="Q13" s="2" t="n">
        <f aca="false">2002e!N25</f>
        <v>117</v>
      </c>
      <c r="R13" s="2" t="n">
        <f aca="false">2002e!O25</f>
        <v>151</v>
      </c>
      <c r="S13" s="2" t="n">
        <f aca="false">2002e!P25</f>
        <v>168</v>
      </c>
      <c r="T13" s="2" t="n">
        <f aca="false">AVERAGE(2003e!C25,2003e!D25)</f>
        <v>161</v>
      </c>
      <c r="U13" s="2" t="n">
        <f aca="false">2003e!E25</f>
        <v>109</v>
      </c>
      <c r="V13" s="2" t="n">
        <f aca="false">2003e!F25</f>
        <v>42</v>
      </c>
      <c r="W13" s="2" t="n">
        <f aca="false">2003e!G25</f>
        <v>2</v>
      </c>
      <c r="X13" s="2" t="n">
        <f aca="false">2003e!H25</f>
        <v>2</v>
      </c>
      <c r="Y13" s="2" t="n">
        <f aca="false">2003e!I25</f>
        <v>2</v>
      </c>
      <c r="Z13" s="2" t="n">
        <f aca="false">2003e!J25</f>
        <v>2</v>
      </c>
      <c r="AA13" s="2" t="n">
        <f aca="false">2003e!K25</f>
        <v>4</v>
      </c>
      <c r="AB13" s="2" t="n">
        <f aca="false">AVERAGE(2003e!L25,2003e!M25)</f>
        <v>49</v>
      </c>
      <c r="AC13" s="2" t="n">
        <f aca="false">2003e!N25</f>
        <v>117</v>
      </c>
      <c r="AD13" s="2" t="n">
        <f aca="false">2003e!O25</f>
        <v>151</v>
      </c>
      <c r="AE13" s="2" t="n">
        <f aca="false">2003e!P25</f>
        <v>168</v>
      </c>
      <c r="AF13" s="2" t="n">
        <f aca="false">AVERAGE(2004e!C25,2004e!D25)</f>
        <v>161</v>
      </c>
      <c r="AG13" s="2" t="n">
        <f aca="false">2004e!E25</f>
        <v>109</v>
      </c>
      <c r="AH13" s="2" t="n">
        <f aca="false">2004e!F25</f>
        <v>42</v>
      </c>
      <c r="AI13" s="2" t="n">
        <f aca="false">2004e!G25</f>
        <v>2</v>
      </c>
      <c r="AJ13" s="2" t="n">
        <f aca="false">2004e!H25</f>
        <v>2</v>
      </c>
      <c r="AK13" s="2" t="n">
        <f aca="false">2004e!I25</f>
        <v>2</v>
      </c>
      <c r="AL13" s="2" t="n">
        <f aca="false">2004e!J25</f>
        <v>2</v>
      </c>
      <c r="AM13" s="2" t="n">
        <f aca="false">2004e!K25</f>
        <v>4</v>
      </c>
      <c r="AN13" s="2" t="n">
        <f aca="false">AVERAGE(2004e!L25,2004e!M25)</f>
        <v>49</v>
      </c>
      <c r="AO13" s="2" t="n">
        <f aca="false">2004e!N25</f>
        <v>117</v>
      </c>
      <c r="AP13" s="2" t="n">
        <f aca="false">2004e!O25</f>
        <v>151</v>
      </c>
      <c r="AQ13" s="2" t="n">
        <f aca="false">2004e!P25</f>
        <v>168</v>
      </c>
      <c r="AR13" s="2" t="n">
        <f aca="false">AVERAGE(2005e!C25,2005e!D25)</f>
        <v>161</v>
      </c>
      <c r="AS13" s="2" t="n">
        <f aca="false">2005e!E25</f>
        <v>109</v>
      </c>
      <c r="AT13" s="2" t="n">
        <f aca="false">2005e!F25</f>
        <v>42</v>
      </c>
      <c r="AU13" s="2" t="n">
        <f aca="false">2005e!G25</f>
        <v>2</v>
      </c>
      <c r="AV13" s="2" t="n">
        <f aca="false">2005e!H25</f>
        <v>2</v>
      </c>
      <c r="AW13" s="2" t="n">
        <f aca="false">2005e!I25</f>
        <v>2</v>
      </c>
      <c r="AX13" s="2" t="n">
        <f aca="false">2005e!J25</f>
        <v>2</v>
      </c>
      <c r="AY13" s="2" t="n">
        <f aca="false">2005e!K25</f>
        <v>4</v>
      </c>
      <c r="AZ13" s="2" t="n">
        <f aca="false">AVERAGE(2005e!L25,2005e!M25)</f>
        <v>49</v>
      </c>
      <c r="BA13" s="2" t="n">
        <f aca="false">2005e!N25</f>
        <v>117</v>
      </c>
      <c r="BB13" s="2" t="n">
        <f aca="false">2005e!O25</f>
        <v>151</v>
      </c>
      <c r="BC13" s="2" t="n">
        <f aca="false">2005e!P25</f>
        <v>168</v>
      </c>
      <c r="BD13" s="2" t="n">
        <f aca="false">AVERAGE(2006e!C25,2006e!D25)</f>
        <v>161</v>
      </c>
      <c r="BE13" s="2" t="n">
        <f aca="false">2006e!E25</f>
        <v>109</v>
      </c>
      <c r="BF13" s="2" t="n">
        <f aca="false">2006e!F25</f>
        <v>42</v>
      </c>
      <c r="BG13" s="2" t="n">
        <f aca="false">2006e!G25</f>
        <v>2</v>
      </c>
      <c r="BH13" s="2" t="n">
        <f aca="false">2006e!H25</f>
        <v>2</v>
      </c>
      <c r="BI13" s="2" t="n">
        <f aca="false">2006e!I25</f>
        <v>2</v>
      </c>
      <c r="BJ13" s="2" t="n">
        <f aca="false">2006e!J25</f>
        <v>2</v>
      </c>
      <c r="BK13" s="2" t="n">
        <f aca="false">2006e!K25</f>
        <v>4</v>
      </c>
      <c r="BL13" s="2" t="n">
        <f aca="false">AVERAGE(2006e!L25,2006e!M25)</f>
        <v>49</v>
      </c>
      <c r="BM13" s="2" t="n">
        <f aca="false">2006e!N25</f>
        <v>117</v>
      </c>
      <c r="BN13" s="2" t="n">
        <f aca="false">2006e!O25</f>
        <v>151</v>
      </c>
      <c r="BO13" s="2" t="n">
        <f aca="false">2006e!P25</f>
        <v>168</v>
      </c>
      <c r="BP13" s="2" t="n">
        <f aca="false">AVERAGE(2007e!C25,2007e!D25)</f>
        <v>161</v>
      </c>
      <c r="BQ13" s="2" t="n">
        <f aca="false">2007e!E25</f>
        <v>109</v>
      </c>
      <c r="BR13" s="2"/>
      <c r="BS13" s="2"/>
      <c r="BT13" s="2"/>
      <c r="BU13" s="2"/>
      <c r="BV13" s="2"/>
      <c r="BW13" s="2"/>
      <c r="BX13" s="2"/>
      <c r="BY13" s="2"/>
    </row>
    <row r="14" customFormat="false" ht="12.75" hidden="false" customHeight="false" outlineLevel="0" collapsed="false">
      <c r="A14" s="0" t="n">
        <v>16</v>
      </c>
      <c r="B14" s="0" t="s">
        <v>40</v>
      </c>
      <c r="C14" s="2" t="n">
        <f aca="false">AVERAGE(J14:O14,S14:U14)</f>
        <v>1000</v>
      </c>
      <c r="D14" s="2" t="n">
        <f aca="false">AVERAGE(V14:AB14,AE14:AG14)</f>
        <v>1000</v>
      </c>
      <c r="E14" s="2" t="n">
        <f aca="false">AVERAGE(AH14:AN14,AQ14:AS14)</f>
        <v>1000</v>
      </c>
      <c r="F14" s="2" t="n">
        <f aca="false">AVERAGE(AT14:AZ14,BC14:BE14)</f>
        <v>1000</v>
      </c>
      <c r="G14" s="2" t="n">
        <f aca="false">AVERAGE(BF14:BL14,BO14:BQ14)</f>
        <v>1000</v>
      </c>
      <c r="H14" s="2" t="n">
        <f aca="false">AVERAGE(C14:G14)</f>
        <v>1000</v>
      </c>
      <c r="I14" s="2"/>
      <c r="J14" s="2" t="n">
        <f aca="false">2002e!F26</f>
        <v>1000</v>
      </c>
      <c r="K14" s="2" t="n">
        <f aca="false">2002e!G26</f>
        <v>1000</v>
      </c>
      <c r="L14" s="2" t="n">
        <f aca="false">2002e!H26</f>
        <v>1000</v>
      </c>
      <c r="M14" s="2" t="n">
        <f aca="false">2002e!I26</f>
        <v>1000</v>
      </c>
      <c r="N14" s="2" t="n">
        <f aca="false">2002e!J26</f>
        <v>1000</v>
      </c>
      <c r="O14" s="2" t="n">
        <f aca="false">2002e!K26</f>
        <v>1000</v>
      </c>
      <c r="P14" s="2" t="n">
        <f aca="false">AVERAGE(2002e!L26,2002e!M26)</f>
        <v>1000</v>
      </c>
      <c r="Q14" s="2" t="n">
        <f aca="false">2002e!N26</f>
        <v>1000</v>
      </c>
      <c r="R14" s="2" t="n">
        <f aca="false">2002e!O26</f>
        <v>1000</v>
      </c>
      <c r="S14" s="2" t="n">
        <f aca="false">2002e!P26</f>
        <v>1000</v>
      </c>
      <c r="T14" s="2" t="n">
        <f aca="false">AVERAGE(2003e!C26,2003e!D26)</f>
        <v>1000</v>
      </c>
      <c r="U14" s="2" t="n">
        <f aca="false">2003e!E26</f>
        <v>1000</v>
      </c>
      <c r="V14" s="2" t="n">
        <f aca="false">2003e!F26</f>
        <v>1000</v>
      </c>
      <c r="W14" s="2" t="n">
        <f aca="false">2003e!G26</f>
        <v>1000</v>
      </c>
      <c r="X14" s="2" t="n">
        <f aca="false">2003e!H26</f>
        <v>1000</v>
      </c>
      <c r="Y14" s="2" t="n">
        <f aca="false">2003e!I26</f>
        <v>1000</v>
      </c>
      <c r="Z14" s="2" t="n">
        <f aca="false">2003e!J26</f>
        <v>1000</v>
      </c>
      <c r="AA14" s="2" t="n">
        <f aca="false">2003e!K26</f>
        <v>1000</v>
      </c>
      <c r="AB14" s="2" t="n">
        <f aca="false">AVERAGE(2003e!L26,2003e!M26)</f>
        <v>1000</v>
      </c>
      <c r="AC14" s="2" t="n">
        <f aca="false">2003e!N26</f>
        <v>1000</v>
      </c>
      <c r="AD14" s="2" t="n">
        <f aca="false">2003e!O26</f>
        <v>1000</v>
      </c>
      <c r="AE14" s="2" t="n">
        <f aca="false">2003e!P26</f>
        <v>1000</v>
      </c>
      <c r="AF14" s="2" t="n">
        <f aca="false">AVERAGE(2004e!C26,2004e!D26)</f>
        <v>1000</v>
      </c>
      <c r="AG14" s="2" t="n">
        <f aca="false">2004e!E26</f>
        <v>1000</v>
      </c>
      <c r="AH14" s="2" t="n">
        <f aca="false">2004e!F26</f>
        <v>1000</v>
      </c>
      <c r="AI14" s="2" t="n">
        <f aca="false">2004e!G26</f>
        <v>1000</v>
      </c>
      <c r="AJ14" s="2" t="n">
        <f aca="false">2004e!H26</f>
        <v>1000</v>
      </c>
      <c r="AK14" s="2" t="n">
        <f aca="false">2004e!I26</f>
        <v>1000</v>
      </c>
      <c r="AL14" s="2" t="n">
        <f aca="false">2004e!J26</f>
        <v>1000</v>
      </c>
      <c r="AM14" s="2" t="n">
        <f aca="false">2004e!K26</f>
        <v>1000</v>
      </c>
      <c r="AN14" s="2" t="n">
        <f aca="false">AVERAGE(2004e!L26,2004e!M26)</f>
        <v>1000</v>
      </c>
      <c r="AO14" s="2" t="n">
        <f aca="false">2004e!N26</f>
        <v>1000</v>
      </c>
      <c r="AP14" s="2" t="n">
        <f aca="false">2004e!O26</f>
        <v>1000</v>
      </c>
      <c r="AQ14" s="2" t="n">
        <f aca="false">2004e!P26</f>
        <v>1000</v>
      </c>
      <c r="AR14" s="2" t="n">
        <f aca="false">AVERAGE(2005e!C26,2005e!D26)</f>
        <v>1000</v>
      </c>
      <c r="AS14" s="2" t="n">
        <f aca="false">2005e!E26</f>
        <v>1000</v>
      </c>
      <c r="AT14" s="2" t="n">
        <f aca="false">2005e!F26</f>
        <v>1000</v>
      </c>
      <c r="AU14" s="2" t="n">
        <f aca="false">2005e!G26</f>
        <v>1000</v>
      </c>
      <c r="AV14" s="2" t="n">
        <f aca="false">2005e!H26</f>
        <v>1000</v>
      </c>
      <c r="AW14" s="2" t="n">
        <f aca="false">2005e!I26</f>
        <v>1000</v>
      </c>
      <c r="AX14" s="2" t="n">
        <f aca="false">2005e!J26</f>
        <v>1000</v>
      </c>
      <c r="AY14" s="2" t="n">
        <f aca="false">2005e!K26</f>
        <v>1000</v>
      </c>
      <c r="AZ14" s="2" t="n">
        <f aca="false">AVERAGE(2005e!L26,2005e!M26)</f>
        <v>1000</v>
      </c>
      <c r="BA14" s="2" t="n">
        <f aca="false">2005e!N26</f>
        <v>1000</v>
      </c>
      <c r="BB14" s="2" t="n">
        <f aca="false">2005e!O26</f>
        <v>1000</v>
      </c>
      <c r="BC14" s="2" t="n">
        <f aca="false">2005e!P26</f>
        <v>1000</v>
      </c>
      <c r="BD14" s="2" t="n">
        <f aca="false">AVERAGE(2006e!C26,2006e!D26)</f>
        <v>1000</v>
      </c>
      <c r="BE14" s="2" t="n">
        <f aca="false">2006e!E26</f>
        <v>1000</v>
      </c>
      <c r="BF14" s="2" t="n">
        <f aca="false">2006e!F26</f>
        <v>1000</v>
      </c>
      <c r="BG14" s="2" t="n">
        <f aca="false">2006e!G26</f>
        <v>1000</v>
      </c>
      <c r="BH14" s="2" t="n">
        <f aca="false">2006e!H26</f>
        <v>1000</v>
      </c>
      <c r="BI14" s="2" t="n">
        <f aca="false">2006e!I26</f>
        <v>1000</v>
      </c>
      <c r="BJ14" s="2" t="n">
        <f aca="false">2006e!J26</f>
        <v>1000</v>
      </c>
      <c r="BK14" s="2" t="n">
        <f aca="false">2006e!K26</f>
        <v>1000</v>
      </c>
      <c r="BL14" s="2" t="n">
        <f aca="false">AVERAGE(2006e!L26,2006e!M26)</f>
        <v>1000</v>
      </c>
      <c r="BM14" s="2" t="n">
        <f aca="false">2006e!N26</f>
        <v>1000</v>
      </c>
      <c r="BN14" s="2" t="n">
        <f aca="false">2006e!O26</f>
        <v>1000</v>
      </c>
      <c r="BO14" s="2" t="n">
        <f aca="false">2006e!P26</f>
        <v>1000</v>
      </c>
      <c r="BP14" s="2" t="n">
        <f aca="false">AVERAGE(2007e!C26,2007e!D26)</f>
        <v>1000</v>
      </c>
      <c r="BQ14" s="2" t="n">
        <f aca="false">2007e!E26</f>
        <v>1000</v>
      </c>
      <c r="BR14" s="2"/>
      <c r="BS14" s="2"/>
      <c r="BT14" s="2"/>
      <c r="BU14" s="2"/>
      <c r="BV14" s="2"/>
      <c r="BW14" s="2"/>
      <c r="BX14" s="2"/>
      <c r="BY14" s="2"/>
    </row>
    <row r="15" customFormat="false" ht="12.75" hidden="false" customHeight="false" outlineLevel="0" collapsed="false">
      <c r="A15" s="0" t="n">
        <v>17</v>
      </c>
      <c r="B15" s="0" t="s">
        <v>41</v>
      </c>
      <c r="C15" s="2" t="n">
        <f aca="false">AVERAGE(J15:O15,S15:U15)</f>
        <v>990</v>
      </c>
      <c r="D15" s="2" t="n">
        <f aca="false">AVERAGE(V15:AB15,AE15:AG15)</f>
        <v>990</v>
      </c>
      <c r="E15" s="2" t="n">
        <f aca="false">AVERAGE(AH15:AN15,AQ15:AS15)</f>
        <v>990</v>
      </c>
      <c r="F15" s="2" t="n">
        <f aca="false">AVERAGE(AT15:AZ15,BC15:BE15)</f>
        <v>990</v>
      </c>
      <c r="G15" s="2" t="n">
        <f aca="false">AVERAGE(BF15:BL15,BO15:BQ15)</f>
        <v>990</v>
      </c>
      <c r="H15" s="2" t="n">
        <f aca="false">AVERAGE(C15:G15)</f>
        <v>990</v>
      </c>
      <c r="I15" s="2"/>
      <c r="J15" s="2" t="n">
        <f aca="false">2002e!F27</f>
        <v>990</v>
      </c>
      <c r="K15" s="2" t="n">
        <f aca="false">2002e!G27</f>
        <v>990</v>
      </c>
      <c r="L15" s="2" t="n">
        <f aca="false">2002e!H27</f>
        <v>990</v>
      </c>
      <c r="M15" s="2" t="n">
        <f aca="false">2002e!I27</f>
        <v>990</v>
      </c>
      <c r="N15" s="2" t="n">
        <f aca="false">2002e!J27</f>
        <v>990</v>
      </c>
      <c r="O15" s="2" t="n">
        <f aca="false">2002e!K27</f>
        <v>990</v>
      </c>
      <c r="P15" s="2" t="n">
        <f aca="false">AVERAGE(2002e!L27,2002e!M27)</f>
        <v>990</v>
      </c>
      <c r="Q15" s="2" t="n">
        <f aca="false">2002e!N27</f>
        <v>990</v>
      </c>
      <c r="R15" s="2" t="n">
        <f aca="false">2002e!O27</f>
        <v>990</v>
      </c>
      <c r="S15" s="2" t="n">
        <f aca="false">2002e!P27</f>
        <v>990</v>
      </c>
      <c r="T15" s="2" t="n">
        <f aca="false">AVERAGE(2003e!C27,2003e!D27)</f>
        <v>990</v>
      </c>
      <c r="U15" s="2" t="n">
        <f aca="false">2003e!E27</f>
        <v>990</v>
      </c>
      <c r="V15" s="2" t="n">
        <f aca="false">2003e!F27</f>
        <v>990</v>
      </c>
      <c r="W15" s="2" t="n">
        <f aca="false">2003e!G27</f>
        <v>990</v>
      </c>
      <c r="X15" s="2" t="n">
        <f aca="false">2003e!H27</f>
        <v>990</v>
      </c>
      <c r="Y15" s="2" t="n">
        <f aca="false">2003e!I27</f>
        <v>990</v>
      </c>
      <c r="Z15" s="2" t="n">
        <f aca="false">2003e!J27</f>
        <v>990</v>
      </c>
      <c r="AA15" s="2" t="n">
        <f aca="false">2003e!K27</f>
        <v>990</v>
      </c>
      <c r="AB15" s="2" t="n">
        <f aca="false">AVERAGE(2003e!L27,2003e!M27)</f>
        <v>990</v>
      </c>
      <c r="AC15" s="2" t="n">
        <f aca="false">2003e!N27</f>
        <v>990</v>
      </c>
      <c r="AD15" s="2" t="n">
        <f aca="false">2003e!O27</f>
        <v>990</v>
      </c>
      <c r="AE15" s="2" t="n">
        <f aca="false">2003e!P27</f>
        <v>990</v>
      </c>
      <c r="AF15" s="2" t="n">
        <f aca="false">AVERAGE(2004e!C27,2004e!D27)</f>
        <v>990</v>
      </c>
      <c r="AG15" s="2" t="n">
        <f aca="false">2004e!E27</f>
        <v>990</v>
      </c>
      <c r="AH15" s="2" t="n">
        <f aca="false">2004e!F27</f>
        <v>990</v>
      </c>
      <c r="AI15" s="2" t="n">
        <f aca="false">2004e!G27</f>
        <v>990</v>
      </c>
      <c r="AJ15" s="2" t="n">
        <f aca="false">2004e!H27</f>
        <v>990</v>
      </c>
      <c r="AK15" s="2" t="n">
        <f aca="false">2004e!I27</f>
        <v>990</v>
      </c>
      <c r="AL15" s="2" t="n">
        <f aca="false">2004e!J27</f>
        <v>990</v>
      </c>
      <c r="AM15" s="2" t="n">
        <f aca="false">2004e!K27</f>
        <v>990</v>
      </c>
      <c r="AN15" s="2" t="n">
        <f aca="false">AVERAGE(2004e!L27,2004e!M27)</f>
        <v>990</v>
      </c>
      <c r="AO15" s="2" t="n">
        <f aca="false">2004e!N27</f>
        <v>990</v>
      </c>
      <c r="AP15" s="2" t="n">
        <f aca="false">2004e!O27</f>
        <v>990</v>
      </c>
      <c r="AQ15" s="2" t="n">
        <f aca="false">2004e!P27</f>
        <v>990</v>
      </c>
      <c r="AR15" s="2" t="n">
        <f aca="false">AVERAGE(2005e!C27,2005e!D27)</f>
        <v>990</v>
      </c>
      <c r="AS15" s="2" t="n">
        <f aca="false">2005e!E27</f>
        <v>990</v>
      </c>
      <c r="AT15" s="2" t="n">
        <f aca="false">2005e!F27</f>
        <v>990</v>
      </c>
      <c r="AU15" s="2" t="n">
        <f aca="false">2005e!G27</f>
        <v>990</v>
      </c>
      <c r="AV15" s="2" t="n">
        <f aca="false">2005e!H27</f>
        <v>990</v>
      </c>
      <c r="AW15" s="2" t="n">
        <f aca="false">2005e!I27</f>
        <v>990</v>
      </c>
      <c r="AX15" s="2" t="n">
        <f aca="false">2005e!J27</f>
        <v>990</v>
      </c>
      <c r="AY15" s="2" t="n">
        <f aca="false">2005e!K27</f>
        <v>990</v>
      </c>
      <c r="AZ15" s="2" t="n">
        <f aca="false">AVERAGE(2005e!L27,2005e!M27)</f>
        <v>990</v>
      </c>
      <c r="BA15" s="2" t="n">
        <f aca="false">2005e!N27</f>
        <v>990</v>
      </c>
      <c r="BB15" s="2" t="n">
        <f aca="false">2005e!O27</f>
        <v>990</v>
      </c>
      <c r="BC15" s="2" t="n">
        <f aca="false">2005e!P27</f>
        <v>990</v>
      </c>
      <c r="BD15" s="2" t="n">
        <f aca="false">AVERAGE(2006e!C27,2006e!D27)</f>
        <v>990</v>
      </c>
      <c r="BE15" s="2" t="n">
        <f aca="false">2006e!E27</f>
        <v>990</v>
      </c>
      <c r="BF15" s="2" t="n">
        <f aca="false">2006e!F27</f>
        <v>990</v>
      </c>
      <c r="BG15" s="2" t="n">
        <f aca="false">2006e!G27</f>
        <v>990</v>
      </c>
      <c r="BH15" s="2" t="n">
        <f aca="false">2006e!H27</f>
        <v>990</v>
      </c>
      <c r="BI15" s="2" t="n">
        <f aca="false">2006e!I27</f>
        <v>990</v>
      </c>
      <c r="BJ15" s="2" t="n">
        <f aca="false">2006e!J27</f>
        <v>990</v>
      </c>
      <c r="BK15" s="2" t="n">
        <f aca="false">2006e!K27</f>
        <v>990</v>
      </c>
      <c r="BL15" s="2" t="n">
        <f aca="false">AVERAGE(2006e!L27,2006e!M27)</f>
        <v>990</v>
      </c>
      <c r="BM15" s="2" t="n">
        <f aca="false">2006e!N27</f>
        <v>990</v>
      </c>
      <c r="BN15" s="2" t="n">
        <f aca="false">2006e!O27</f>
        <v>990</v>
      </c>
      <c r="BO15" s="2" t="n">
        <f aca="false">2006e!P27</f>
        <v>990</v>
      </c>
      <c r="BP15" s="2" t="n">
        <f aca="false">AVERAGE(2007e!C27,2007e!D27)</f>
        <v>990</v>
      </c>
      <c r="BQ15" s="2" t="n">
        <f aca="false">2007e!E27</f>
        <v>990</v>
      </c>
      <c r="BR15" s="2"/>
      <c r="BS15" s="2"/>
      <c r="BT15" s="2"/>
      <c r="BU15" s="2"/>
      <c r="BV15" s="2"/>
      <c r="BW15" s="2"/>
      <c r="BX15" s="2"/>
      <c r="BY15" s="2"/>
    </row>
    <row r="16" customFormat="false" ht="12.75" hidden="false" customHeight="false" outlineLevel="0" collapsed="false">
      <c r="A16" s="0" t="n">
        <v>18</v>
      </c>
      <c r="B16" s="0" t="s">
        <v>42</v>
      </c>
      <c r="C16" s="2" t="n">
        <f aca="false">AVERAGE(J16:O16,S16:U16)</f>
        <v>0</v>
      </c>
      <c r="D16" s="2" t="n">
        <f aca="false">AVERAGE(V16:AB16,AE16:AG16)</f>
        <v>0</v>
      </c>
      <c r="E16" s="2" t="n">
        <f aca="false">AVERAGE(AH16:AN16,AQ16:AS16)</f>
        <v>0</v>
      </c>
      <c r="F16" s="2" t="n">
        <f aca="false">AVERAGE(AT16:AZ16,BC16:BE16)</f>
        <v>0</v>
      </c>
      <c r="G16" s="2" t="n">
        <f aca="false">AVERAGE(BF16:BL16,BO16:BQ16)</f>
        <v>0</v>
      </c>
      <c r="H16" s="2" t="n">
        <f aca="false">AVERAGE(C16:G16)</f>
        <v>0</v>
      </c>
      <c r="I16" s="2"/>
      <c r="J16" s="2" t="n">
        <f aca="false">2002e!F28</f>
        <v>0</v>
      </c>
      <c r="K16" s="2" t="n">
        <f aca="false">2002e!G28</f>
        <v>0</v>
      </c>
      <c r="L16" s="2" t="n">
        <f aca="false">2002e!H28</f>
        <v>0</v>
      </c>
      <c r="M16" s="2" t="n">
        <f aca="false">2002e!I28</f>
        <v>0</v>
      </c>
      <c r="N16" s="2" t="n">
        <f aca="false">2002e!J28</f>
        <v>0</v>
      </c>
      <c r="O16" s="2" t="n">
        <f aca="false">2002e!K28</f>
        <v>0</v>
      </c>
      <c r="P16" s="2" t="n">
        <f aca="false">AVERAGE(2002e!L28,2002e!M28)</f>
        <v>0</v>
      </c>
      <c r="Q16" s="2" t="n">
        <f aca="false">2002e!N28</f>
        <v>0</v>
      </c>
      <c r="R16" s="2" t="n">
        <f aca="false">2002e!O28</f>
        <v>0</v>
      </c>
      <c r="S16" s="2" t="n">
        <f aca="false">2002e!P28</f>
        <v>0</v>
      </c>
      <c r="T16" s="2" t="n">
        <f aca="false">AVERAGE(2003e!C28,2003e!D28)</f>
        <v>0</v>
      </c>
      <c r="U16" s="2" t="n">
        <f aca="false">2003e!E28</f>
        <v>0</v>
      </c>
      <c r="V16" s="2" t="n">
        <f aca="false">2003e!F28</f>
        <v>0</v>
      </c>
      <c r="W16" s="2" t="n">
        <f aca="false">2003e!G28</f>
        <v>0</v>
      </c>
      <c r="X16" s="2" t="n">
        <f aca="false">2003e!H28</f>
        <v>0</v>
      </c>
      <c r="Y16" s="2" t="n">
        <f aca="false">2003e!I28</f>
        <v>0</v>
      </c>
      <c r="Z16" s="2" t="n">
        <f aca="false">2003e!J28</f>
        <v>0</v>
      </c>
      <c r="AA16" s="2" t="n">
        <f aca="false">2003e!K28</f>
        <v>0</v>
      </c>
      <c r="AB16" s="2" t="n">
        <f aca="false">AVERAGE(2003e!L28,2003e!M28)</f>
        <v>0</v>
      </c>
      <c r="AC16" s="2" t="n">
        <f aca="false">2003e!N28</f>
        <v>0</v>
      </c>
      <c r="AD16" s="2" t="n">
        <f aca="false">2003e!O28</f>
        <v>0</v>
      </c>
      <c r="AE16" s="2" t="n">
        <f aca="false">2003e!P28</f>
        <v>0</v>
      </c>
      <c r="AF16" s="2" t="n">
        <f aca="false">AVERAGE(2004e!C28,2004e!D28)</f>
        <v>0</v>
      </c>
      <c r="AG16" s="2" t="n">
        <f aca="false">2004e!E28</f>
        <v>0</v>
      </c>
      <c r="AH16" s="2" t="n">
        <f aca="false">2004e!F28</f>
        <v>0</v>
      </c>
      <c r="AI16" s="2" t="n">
        <f aca="false">2004e!G28</f>
        <v>0</v>
      </c>
      <c r="AJ16" s="2" t="n">
        <f aca="false">2004e!H28</f>
        <v>0</v>
      </c>
      <c r="AK16" s="2" t="n">
        <f aca="false">2004e!I28</f>
        <v>0</v>
      </c>
      <c r="AL16" s="2" t="n">
        <f aca="false">2004e!J28</f>
        <v>0</v>
      </c>
      <c r="AM16" s="2" t="n">
        <f aca="false">2004e!K28</f>
        <v>0</v>
      </c>
      <c r="AN16" s="2" t="n">
        <f aca="false">AVERAGE(2004e!L28,2004e!M28)</f>
        <v>0</v>
      </c>
      <c r="AO16" s="2" t="n">
        <f aca="false">2004e!N28</f>
        <v>0</v>
      </c>
      <c r="AP16" s="2" t="n">
        <f aca="false">2004e!O28</f>
        <v>0</v>
      </c>
      <c r="AQ16" s="2" t="n">
        <f aca="false">2004e!P28</f>
        <v>0</v>
      </c>
      <c r="AR16" s="2" t="n">
        <f aca="false">AVERAGE(2005e!C28,2005e!D28)</f>
        <v>0</v>
      </c>
      <c r="AS16" s="2" t="n">
        <f aca="false">2005e!E28</f>
        <v>0</v>
      </c>
      <c r="AT16" s="2" t="n">
        <f aca="false">2005e!F28</f>
        <v>0</v>
      </c>
      <c r="AU16" s="2" t="n">
        <f aca="false">2005e!G28</f>
        <v>0</v>
      </c>
      <c r="AV16" s="2" t="n">
        <f aca="false">2005e!H28</f>
        <v>0</v>
      </c>
      <c r="AW16" s="2" t="n">
        <f aca="false">2005e!I28</f>
        <v>0</v>
      </c>
      <c r="AX16" s="2" t="n">
        <f aca="false">2005e!J28</f>
        <v>0</v>
      </c>
      <c r="AY16" s="2" t="n">
        <f aca="false">2005e!K28</f>
        <v>0</v>
      </c>
      <c r="AZ16" s="2" t="n">
        <f aca="false">AVERAGE(2005e!L28,2005e!M28)</f>
        <v>0</v>
      </c>
      <c r="BA16" s="2" t="n">
        <f aca="false">2005e!N28</f>
        <v>0</v>
      </c>
      <c r="BB16" s="2" t="n">
        <f aca="false">2005e!O28</f>
        <v>0</v>
      </c>
      <c r="BC16" s="2" t="n">
        <f aca="false">2005e!P28</f>
        <v>0</v>
      </c>
      <c r="BD16" s="2" t="n">
        <f aca="false">AVERAGE(2006e!C28,2006e!D28)</f>
        <v>0</v>
      </c>
      <c r="BE16" s="2" t="n">
        <f aca="false">2006e!E28</f>
        <v>0</v>
      </c>
      <c r="BF16" s="2" t="n">
        <f aca="false">2006e!F28</f>
        <v>0</v>
      </c>
      <c r="BG16" s="2" t="n">
        <f aca="false">2006e!G28</f>
        <v>0</v>
      </c>
      <c r="BH16" s="2" t="n">
        <f aca="false">2006e!H28</f>
        <v>0</v>
      </c>
      <c r="BI16" s="2" t="n">
        <f aca="false">2006e!I28</f>
        <v>0</v>
      </c>
      <c r="BJ16" s="2" t="n">
        <f aca="false">2006e!J28</f>
        <v>0</v>
      </c>
      <c r="BK16" s="2" t="n">
        <f aca="false">2006e!K28</f>
        <v>0</v>
      </c>
      <c r="BL16" s="2" t="n">
        <f aca="false">AVERAGE(2006e!L28,2006e!M28)</f>
        <v>0</v>
      </c>
      <c r="BM16" s="2" t="n">
        <f aca="false">2006e!N28</f>
        <v>0</v>
      </c>
      <c r="BN16" s="2" t="n">
        <f aca="false">2006e!O28</f>
        <v>0</v>
      </c>
      <c r="BO16" s="2" t="n">
        <f aca="false">2006e!P28</f>
        <v>0</v>
      </c>
      <c r="BP16" s="2" t="n">
        <f aca="false">AVERAGE(2007e!C28,2007e!D28)</f>
        <v>0</v>
      </c>
      <c r="BQ16" s="2" t="n">
        <f aca="false">2007e!E28</f>
        <v>0</v>
      </c>
      <c r="BR16" s="2"/>
      <c r="BS16" s="2"/>
      <c r="BT16" s="2"/>
      <c r="BU16" s="2"/>
      <c r="BV16" s="2"/>
      <c r="BW16" s="2"/>
      <c r="BX16" s="2"/>
      <c r="BY16" s="2"/>
    </row>
    <row r="17" customFormat="false" ht="12.75" hidden="false" customHeight="false" outlineLevel="0" collapsed="false">
      <c r="A17" s="13" t="n">
        <v>19</v>
      </c>
      <c r="B17" s="13" t="s">
        <v>43</v>
      </c>
      <c r="C17" s="3" t="n">
        <f aca="false">AVERAGE(J17:O17,S17:U17)</f>
        <v>9654.77777777778</v>
      </c>
      <c r="D17" s="3" t="n">
        <f aca="false">AVERAGE(V17:AB17,AE17:AG17)</f>
        <v>9645.15</v>
      </c>
      <c r="E17" s="3" t="n">
        <f aca="false">AVERAGE(AH17:AN17,AQ17:AS17)</f>
        <v>9594.2</v>
      </c>
      <c r="F17" s="3" t="n">
        <f aca="false">AVERAGE(AT17:AZ17,BC17:BE17)</f>
        <v>9597.2</v>
      </c>
      <c r="G17" s="3" t="n">
        <f aca="false">AVERAGE(BF17:BL17,BO17:BQ17)</f>
        <v>9645.7</v>
      </c>
      <c r="H17" s="3" t="n">
        <f aca="false">AVERAGE(C17:G17)</f>
        <v>9627.40555555556</v>
      </c>
      <c r="I17" s="2"/>
      <c r="J17" s="3" t="n">
        <f aca="false">SUM(J7:J16)</f>
        <v>8519</v>
      </c>
      <c r="K17" s="3" t="n">
        <f aca="false">SUM(K7:K16)</f>
        <v>9250</v>
      </c>
      <c r="L17" s="3" t="n">
        <f aca="false">SUM(L7:L16)</f>
        <v>10396</v>
      </c>
      <c r="M17" s="3" t="n">
        <f aca="false">SUM(M7:M16)</f>
        <v>11454</v>
      </c>
      <c r="N17" s="3" t="n">
        <f aca="false">SUM(N7:N16)</f>
        <v>11539</v>
      </c>
      <c r="O17" s="3" t="n">
        <f aca="false">SUM(O7:O16)</f>
        <v>10209</v>
      </c>
      <c r="P17" s="3" t="n">
        <f aca="false">SUM(P7:P16)</f>
        <v>9763.5</v>
      </c>
      <c r="Q17" s="3" t="n">
        <f aca="false">SUM(Q7:Q16)</f>
        <v>8230</v>
      </c>
      <c r="R17" s="3" t="n">
        <f aca="false">SUM(R7:R16)</f>
        <v>7945</v>
      </c>
      <c r="S17" s="3" t="n">
        <f aca="false">SUM(S7:S16)</f>
        <v>7884</v>
      </c>
      <c r="T17" s="3" t="n">
        <f aca="false">SUM(T7:T16)</f>
        <v>8412</v>
      </c>
      <c r="U17" s="3" t="n">
        <f aca="false">SUM(U7:U16)</f>
        <v>9230</v>
      </c>
      <c r="V17" s="3" t="n">
        <f aca="false">SUM(V7:V16)</f>
        <v>8746</v>
      </c>
      <c r="W17" s="3" t="n">
        <f aca="false">SUM(W7:W16)</f>
        <v>9484</v>
      </c>
      <c r="X17" s="3" t="n">
        <f aca="false">SUM(X7:X16)</f>
        <v>10640</v>
      </c>
      <c r="Y17" s="3" t="n">
        <f aca="false">SUM(Y7:Y16)</f>
        <v>11207</v>
      </c>
      <c r="Z17" s="3" t="n">
        <f aca="false">SUM(Z7:Z16)</f>
        <v>11297</v>
      </c>
      <c r="AA17" s="3" t="n">
        <f aca="false">SUM(AA7:AA16)</f>
        <v>9958</v>
      </c>
      <c r="AB17" s="3" t="n">
        <f aca="false">SUM(AB7:AB16)</f>
        <v>9695.5</v>
      </c>
      <c r="AC17" s="3" t="n">
        <f aca="false">SUM(AC7:AC16)</f>
        <v>8146</v>
      </c>
      <c r="AD17" s="3" t="n">
        <f aca="false">SUM(AD7:AD16)</f>
        <v>7908</v>
      </c>
      <c r="AE17" s="3" t="n">
        <f aca="false">SUM(AE7:AE16)</f>
        <v>7900</v>
      </c>
      <c r="AF17" s="3" t="n">
        <f aca="false">SUM(AF7:AF16)</f>
        <v>8352</v>
      </c>
      <c r="AG17" s="3" t="n">
        <f aca="false">SUM(AG7:AG16)</f>
        <v>9172</v>
      </c>
      <c r="AH17" s="3" t="n">
        <f aca="false">SUM(AH7:AH16)</f>
        <v>8694</v>
      </c>
      <c r="AI17" s="3" t="n">
        <f aca="false">SUM(AI7:AI16)</f>
        <v>9444</v>
      </c>
      <c r="AJ17" s="3" t="n">
        <f aca="false">SUM(AJ7:AJ16)</f>
        <v>10601</v>
      </c>
      <c r="AK17" s="3" t="n">
        <f aca="false">SUM(AK7:AK16)</f>
        <v>11292</v>
      </c>
      <c r="AL17" s="3" t="n">
        <f aca="false">SUM(AL7:AL16)</f>
        <v>11267</v>
      </c>
      <c r="AM17" s="3" t="n">
        <f aca="false">SUM(AM7:AM16)</f>
        <v>10047</v>
      </c>
      <c r="AN17" s="3" t="n">
        <f aca="false">SUM(AN7:AN16)</f>
        <v>9744</v>
      </c>
      <c r="AO17" s="3" t="n">
        <f aca="false">SUM(AO7:AO16)</f>
        <v>7923</v>
      </c>
      <c r="AP17" s="3" t="n">
        <f aca="false">SUM(AP7:AP16)</f>
        <v>7774</v>
      </c>
      <c r="AQ17" s="3" t="n">
        <f aca="false">SUM(AQ7:AQ16)</f>
        <v>7718</v>
      </c>
      <c r="AR17" s="3" t="n">
        <f aca="false">SUM(AR7:AR16)</f>
        <v>8156</v>
      </c>
      <c r="AS17" s="3" t="n">
        <f aca="false">SUM(AS7:AS16)</f>
        <v>8979</v>
      </c>
      <c r="AT17" s="3" t="n">
        <f aca="false">SUM(AT7:AT16)</f>
        <v>8495</v>
      </c>
      <c r="AU17" s="3" t="n">
        <f aca="false">SUM(AU7:AU16)</f>
        <v>9328</v>
      </c>
      <c r="AV17" s="3" t="n">
        <f aca="false">SUM(AV7:AV16)</f>
        <v>10497</v>
      </c>
      <c r="AW17" s="3" t="n">
        <f aca="false">SUM(AW7:AW16)</f>
        <v>11346</v>
      </c>
      <c r="AX17" s="3" t="n">
        <f aca="false">SUM(AX7:AX16)</f>
        <v>11447</v>
      </c>
      <c r="AY17" s="3" t="n">
        <f aca="false">SUM(AY7:AY16)</f>
        <v>10100</v>
      </c>
      <c r="AZ17" s="3" t="n">
        <f aca="false">SUM(AZ7:AZ16)</f>
        <v>9800</v>
      </c>
      <c r="BA17" s="3" t="n">
        <f aca="false">SUM(BA7:BA16)</f>
        <v>7963</v>
      </c>
      <c r="BB17" s="3" t="n">
        <f aca="false">SUM(BB7:BB16)</f>
        <v>7739</v>
      </c>
      <c r="BC17" s="3" t="n">
        <f aca="false">SUM(BC7:BC16)</f>
        <v>7696</v>
      </c>
      <c r="BD17" s="3" t="n">
        <f aca="false">SUM(BD7:BD16)</f>
        <v>8229</v>
      </c>
      <c r="BE17" s="3" t="n">
        <f aca="false">SUM(BE7:BE16)</f>
        <v>9034</v>
      </c>
      <c r="BF17" s="3" t="n">
        <f aca="false">SUM(BF7:BF16)</f>
        <v>8548</v>
      </c>
      <c r="BG17" s="3" t="n">
        <f aca="false">SUM(BG7:BG16)</f>
        <v>9496</v>
      </c>
      <c r="BH17" s="3" t="n">
        <f aca="false">SUM(BH7:BH16)</f>
        <v>10689</v>
      </c>
      <c r="BI17" s="3" t="n">
        <f aca="false">SUM(BI7:BI16)</f>
        <v>11400</v>
      </c>
      <c r="BJ17" s="3" t="n">
        <f aca="false">SUM(BJ7:BJ16)</f>
        <v>11500</v>
      </c>
      <c r="BK17" s="3" t="n">
        <f aca="false">SUM(BK7:BK16)</f>
        <v>10096</v>
      </c>
      <c r="BL17" s="3" t="n">
        <f aca="false">SUM(BL7:BL16)</f>
        <v>9647</v>
      </c>
      <c r="BM17" s="3" t="n">
        <f aca="false">SUM(BM7:BM16)</f>
        <v>8105</v>
      </c>
      <c r="BN17" s="3" t="n">
        <f aca="false">SUM(BN7:BN16)</f>
        <v>7779</v>
      </c>
      <c r="BO17" s="3" t="n">
        <f aca="false">SUM(BO7:BO16)</f>
        <v>7716</v>
      </c>
      <c r="BP17" s="3" t="n">
        <f aca="false">SUM(BP7:BP16)</f>
        <v>8273</v>
      </c>
      <c r="BQ17" s="3" t="n">
        <f aca="false">SUM(BQ7:BQ16)</f>
        <v>9092</v>
      </c>
      <c r="BR17" s="2"/>
      <c r="BS17" s="2"/>
      <c r="BT17" s="2"/>
      <c r="BU17" s="2"/>
      <c r="BV17" s="2"/>
      <c r="BW17" s="2"/>
      <c r="BX17" s="2"/>
      <c r="BY17" s="2"/>
    </row>
    <row r="18" customFormat="false" ht="12.75" hidden="false" customHeight="false" outlineLevel="0" collapsed="false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customFormat="false" ht="12.75" hidden="false" customHeight="false" outlineLevel="0" collapsed="false">
      <c r="B19" s="12" t="s">
        <v>44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customFormat="false" ht="12.75" hidden="false" customHeight="false" outlineLevel="0" collapsed="false">
      <c r="A20" s="0" t="n">
        <v>20</v>
      </c>
      <c r="B20" s="0" t="s">
        <v>45</v>
      </c>
      <c r="C20" s="2" t="n">
        <f aca="false">AVERAGE(J20:O20,S20:U20)</f>
        <v>6189.27777777778</v>
      </c>
      <c r="D20" s="2" t="n">
        <f aca="false">AVERAGE(V20:AB20,AE20:AG20)</f>
        <v>6087.65</v>
      </c>
      <c r="E20" s="2" t="n">
        <f aca="false">AVERAGE(AH20:AN20,AQ20:AS20)</f>
        <v>6094.95</v>
      </c>
      <c r="F20" s="2" t="n">
        <f aca="false">AVERAGE(AT20:AZ20,BC20:BE20)</f>
        <v>6102.55</v>
      </c>
      <c r="G20" s="2" t="n">
        <f aca="false">AVERAGE(BF20:BL20,BO20:BQ20)</f>
        <v>6109.85</v>
      </c>
      <c r="H20" s="2" t="n">
        <f aca="false">AVERAGE(C20:G20)</f>
        <v>6116.85555555556</v>
      </c>
      <c r="I20" s="2"/>
      <c r="J20" s="2" t="n">
        <f aca="false">2002e!F32</f>
        <v>6108</v>
      </c>
      <c r="K20" s="2" t="n">
        <f aca="false">2002e!G32</f>
        <v>5945</v>
      </c>
      <c r="L20" s="2" t="n">
        <f aca="false">2002e!H32</f>
        <v>7147</v>
      </c>
      <c r="M20" s="2" t="n">
        <f aca="false">2002e!I32</f>
        <v>5857</v>
      </c>
      <c r="N20" s="2" t="n">
        <f aca="false">2002e!J32</f>
        <v>6299</v>
      </c>
      <c r="O20" s="2" t="n">
        <f aca="false">2002e!K32</f>
        <v>5118</v>
      </c>
      <c r="P20" s="2" t="n">
        <f aca="false">AVERAGE(2002e!L32,2002e!M32)</f>
        <v>5097</v>
      </c>
      <c r="Q20" s="2" t="n">
        <f aca="false">2002e!N32</f>
        <v>7687</v>
      </c>
      <c r="R20" s="2" t="n">
        <f aca="false">2002e!O32</f>
        <v>6286</v>
      </c>
      <c r="S20" s="2" t="n">
        <f aca="false">2002e!P32</f>
        <v>7043</v>
      </c>
      <c r="T20" s="2" t="n">
        <f aca="false">AVERAGE(2003e!C32,2003e!D32)</f>
        <v>6410.5</v>
      </c>
      <c r="U20" s="2" t="n">
        <f aca="false">2003e!E32</f>
        <v>5776</v>
      </c>
      <c r="V20" s="2" t="n">
        <f aca="false">2003e!F32</f>
        <v>6115</v>
      </c>
      <c r="W20" s="2" t="n">
        <f aca="false">2003e!G32</f>
        <v>5953</v>
      </c>
      <c r="X20" s="2" t="n">
        <f aca="false">2003e!H32</f>
        <v>7156</v>
      </c>
      <c r="Y20" s="2" t="n">
        <f aca="false">2003e!I32</f>
        <v>5867</v>
      </c>
      <c r="Z20" s="2" t="n">
        <f aca="false">2003e!J32</f>
        <v>6305</v>
      </c>
      <c r="AA20" s="2" t="n">
        <f aca="false">2003e!K32</f>
        <v>5124</v>
      </c>
      <c r="AB20" s="2" t="n">
        <f aca="false">AVERAGE(2003e!L32,2003e!M32)</f>
        <v>5105.5</v>
      </c>
      <c r="AC20" s="2" t="n">
        <f aca="false">2003e!N32</f>
        <v>7697</v>
      </c>
      <c r="AD20" s="2" t="n">
        <f aca="false">2003e!O32</f>
        <v>6293</v>
      </c>
      <c r="AE20" s="2" t="n">
        <f aca="false">2003e!P32</f>
        <v>7049</v>
      </c>
      <c r="AF20" s="2" t="n">
        <f aca="false">AVERAGE(2004e!C32,2004e!D32)</f>
        <v>6419</v>
      </c>
      <c r="AG20" s="2" t="n">
        <f aca="false">2004e!E32</f>
        <v>5783</v>
      </c>
      <c r="AH20" s="2" t="n">
        <f aca="false">2004e!F32</f>
        <v>6122</v>
      </c>
      <c r="AI20" s="2" t="n">
        <f aca="false">2004e!G32</f>
        <v>5961</v>
      </c>
      <c r="AJ20" s="2" t="n">
        <f aca="false">2004e!H32</f>
        <v>7165</v>
      </c>
      <c r="AK20" s="2" t="n">
        <f aca="false">2004e!I32</f>
        <v>5877</v>
      </c>
      <c r="AL20" s="2" t="n">
        <f aca="false">2004e!J32</f>
        <v>6311</v>
      </c>
      <c r="AM20" s="2" t="n">
        <f aca="false">2004e!K32</f>
        <v>5129</v>
      </c>
      <c r="AN20" s="2" t="n">
        <f aca="false">AVERAGE(2004e!L32,2004e!M32)</f>
        <v>5114</v>
      </c>
      <c r="AO20" s="2" t="n">
        <f aca="false">2004e!N32</f>
        <v>7705</v>
      </c>
      <c r="AP20" s="2" t="n">
        <f aca="false">2004e!O32</f>
        <v>6300</v>
      </c>
      <c r="AQ20" s="2" t="n">
        <f aca="false">2004e!P32</f>
        <v>7055</v>
      </c>
      <c r="AR20" s="2" t="n">
        <f aca="false">AVERAGE(2005e!C32,2005e!D32)</f>
        <v>6426.5</v>
      </c>
      <c r="AS20" s="2" t="n">
        <f aca="false">2005e!E32</f>
        <v>5789</v>
      </c>
      <c r="AT20" s="2" t="n">
        <f aca="false">2005e!F32</f>
        <v>6129</v>
      </c>
      <c r="AU20" s="2" t="n">
        <f aca="false">2005e!G32</f>
        <v>5970</v>
      </c>
      <c r="AV20" s="2" t="n">
        <f aca="false">2005e!H32</f>
        <v>7174</v>
      </c>
      <c r="AW20" s="2" t="n">
        <f aca="false">2005e!I32</f>
        <v>5887</v>
      </c>
      <c r="AX20" s="2" t="n">
        <f aca="false">2005e!J32</f>
        <v>6317</v>
      </c>
      <c r="AY20" s="2" t="n">
        <f aca="false">2005e!K32</f>
        <v>5135</v>
      </c>
      <c r="AZ20" s="2" t="n">
        <f aca="false">AVERAGE(2005e!L32,2005e!M32)</f>
        <v>5122</v>
      </c>
      <c r="BA20" s="2" t="n">
        <f aca="false">2005e!N32</f>
        <v>7713</v>
      </c>
      <c r="BB20" s="2" t="n">
        <f aca="false">2005e!O32</f>
        <v>6307</v>
      </c>
      <c r="BC20" s="2" t="n">
        <f aca="false">2005e!P32</f>
        <v>7060</v>
      </c>
      <c r="BD20" s="2" t="n">
        <f aca="false">AVERAGE(2006e!C32,2006e!D32)</f>
        <v>6435.5</v>
      </c>
      <c r="BE20" s="2" t="n">
        <f aca="false">2006e!E32</f>
        <v>5796</v>
      </c>
      <c r="BF20" s="2" t="n">
        <f aca="false">2006e!F32</f>
        <v>6136</v>
      </c>
      <c r="BG20" s="2" t="n">
        <f aca="false">2006e!G32</f>
        <v>5978</v>
      </c>
      <c r="BH20" s="2" t="n">
        <f aca="false">2006e!H32</f>
        <v>7184</v>
      </c>
      <c r="BI20" s="2" t="n">
        <f aca="false">2006e!I32</f>
        <v>5896</v>
      </c>
      <c r="BJ20" s="2" t="n">
        <f aca="false">2006e!J32</f>
        <v>6322</v>
      </c>
      <c r="BK20" s="2" t="n">
        <f aca="false">2006e!K32</f>
        <v>5141</v>
      </c>
      <c r="BL20" s="2" t="n">
        <f aca="false">AVERAGE(2006e!L32,2006e!M32)</f>
        <v>5130.5</v>
      </c>
      <c r="BM20" s="2" t="n">
        <f aca="false">2006e!N32</f>
        <v>7723</v>
      </c>
      <c r="BN20" s="2" t="n">
        <f aca="false">2006e!O32</f>
        <v>6314</v>
      </c>
      <c r="BO20" s="2" t="n">
        <f aca="false">2006e!P32</f>
        <v>7065</v>
      </c>
      <c r="BP20" s="2" t="n">
        <f aca="false">AVERAGE(2007e!C32,2007e!D32)</f>
        <v>6444</v>
      </c>
      <c r="BQ20" s="2" t="n">
        <f aca="false">2007e!E32</f>
        <v>5802</v>
      </c>
      <c r="BR20" s="2"/>
      <c r="BS20" s="2"/>
      <c r="BT20" s="2"/>
      <c r="BU20" s="2"/>
      <c r="BV20" s="2"/>
      <c r="BW20" s="2"/>
      <c r="BX20" s="2"/>
      <c r="BY20" s="2"/>
    </row>
    <row r="21" customFormat="false" ht="12.75" hidden="false" customHeight="false" outlineLevel="0" collapsed="false">
      <c r="A21" s="0" t="n">
        <v>21</v>
      </c>
      <c r="B21" s="0" t="s">
        <v>46</v>
      </c>
      <c r="C21" s="2" t="n">
        <f aca="false">AVERAGE(J21:O21,S21:U21)</f>
        <v>312</v>
      </c>
      <c r="D21" s="2" t="n">
        <f aca="false">AVERAGE(V21:AB21,AE21:AG21)</f>
        <v>328.05</v>
      </c>
      <c r="E21" s="2" t="n">
        <f aca="false">AVERAGE(AH21:AN21,AQ21:AS21)</f>
        <v>328.05</v>
      </c>
      <c r="F21" s="2" t="n">
        <f aca="false">AVERAGE(AT21:AZ21,BC21:BE21)</f>
        <v>328.05</v>
      </c>
      <c r="G21" s="2" t="n">
        <f aca="false">AVERAGE(BF21:BL21,BO21:BQ21)</f>
        <v>328.05</v>
      </c>
      <c r="H21" s="2" t="n">
        <f aca="false">AVERAGE(C21:G21)</f>
        <v>324.84</v>
      </c>
      <c r="I21" s="2"/>
      <c r="J21" s="2" t="n">
        <f aca="false">2002e!F33</f>
        <v>384</v>
      </c>
      <c r="K21" s="2" t="n">
        <f aca="false">2002e!G33</f>
        <v>304</v>
      </c>
      <c r="L21" s="2" t="n">
        <f aca="false">2002e!H33</f>
        <v>236</v>
      </c>
      <c r="M21" s="2" t="n">
        <f aca="false">2002e!I33</f>
        <v>175</v>
      </c>
      <c r="N21" s="2" t="n">
        <f aca="false">2002e!J33</f>
        <v>195</v>
      </c>
      <c r="O21" s="2" t="n">
        <f aca="false">2002e!K33</f>
        <v>273</v>
      </c>
      <c r="P21" s="2" t="n">
        <f aca="false">AVERAGE(2002e!L33,2002e!M33)</f>
        <v>472.5</v>
      </c>
      <c r="Q21" s="2" t="n">
        <f aca="false">2002e!N33</f>
        <v>707</v>
      </c>
      <c r="R21" s="2" t="n">
        <f aca="false">2002e!O33</f>
        <v>741</v>
      </c>
      <c r="S21" s="2" t="n">
        <f aca="false">2002e!P33</f>
        <v>445</v>
      </c>
      <c r="T21" s="2" t="n">
        <f aca="false">AVERAGE(2003e!C33,2003e!D33)</f>
        <v>430</v>
      </c>
      <c r="U21" s="2" t="n">
        <f aca="false">2003e!E33</f>
        <v>366</v>
      </c>
      <c r="V21" s="2" t="n">
        <f aca="false">2003e!F33</f>
        <v>384</v>
      </c>
      <c r="W21" s="2" t="n">
        <f aca="false">2003e!G33</f>
        <v>304</v>
      </c>
      <c r="X21" s="2" t="n">
        <f aca="false">2003e!H33</f>
        <v>236</v>
      </c>
      <c r="Y21" s="2" t="n">
        <f aca="false">2003e!I33</f>
        <v>175</v>
      </c>
      <c r="Z21" s="2" t="n">
        <f aca="false">2003e!J33</f>
        <v>195</v>
      </c>
      <c r="AA21" s="2" t="n">
        <f aca="false">2003e!K33</f>
        <v>273</v>
      </c>
      <c r="AB21" s="2" t="n">
        <f aca="false">AVERAGE(2003e!L33,2003e!M33)</f>
        <v>472.5</v>
      </c>
      <c r="AC21" s="2" t="n">
        <f aca="false">2003e!N33</f>
        <v>707</v>
      </c>
      <c r="AD21" s="2" t="n">
        <f aca="false">2003e!O33</f>
        <v>741</v>
      </c>
      <c r="AE21" s="2" t="n">
        <f aca="false">2003e!P33</f>
        <v>445</v>
      </c>
      <c r="AF21" s="2" t="n">
        <f aca="false">AVERAGE(2004e!C33,2004e!D33)</f>
        <v>430</v>
      </c>
      <c r="AG21" s="2" t="n">
        <f aca="false">2004e!E33</f>
        <v>366</v>
      </c>
      <c r="AH21" s="2" t="n">
        <f aca="false">2004e!F33</f>
        <v>384</v>
      </c>
      <c r="AI21" s="2" t="n">
        <f aca="false">2004e!G33</f>
        <v>304</v>
      </c>
      <c r="AJ21" s="2" t="n">
        <f aca="false">2004e!H33</f>
        <v>236</v>
      </c>
      <c r="AK21" s="2" t="n">
        <f aca="false">2004e!I33</f>
        <v>175</v>
      </c>
      <c r="AL21" s="2" t="n">
        <f aca="false">2004e!J33</f>
        <v>195</v>
      </c>
      <c r="AM21" s="2" t="n">
        <f aca="false">2004e!K33</f>
        <v>273</v>
      </c>
      <c r="AN21" s="2" t="n">
        <f aca="false">AVERAGE(2004e!L33,2004e!M33)</f>
        <v>472.5</v>
      </c>
      <c r="AO21" s="2" t="n">
        <f aca="false">2004e!N33</f>
        <v>707</v>
      </c>
      <c r="AP21" s="2" t="n">
        <f aca="false">2004e!O33</f>
        <v>741</v>
      </c>
      <c r="AQ21" s="2" t="n">
        <f aca="false">2004e!P33</f>
        <v>445</v>
      </c>
      <c r="AR21" s="2" t="n">
        <f aca="false">AVERAGE(2005e!C33,2005e!D33)</f>
        <v>430</v>
      </c>
      <c r="AS21" s="2" t="n">
        <f aca="false">2005e!E33</f>
        <v>366</v>
      </c>
      <c r="AT21" s="2" t="n">
        <f aca="false">2005e!F33</f>
        <v>384</v>
      </c>
      <c r="AU21" s="2" t="n">
        <f aca="false">2005e!G33</f>
        <v>304</v>
      </c>
      <c r="AV21" s="2" t="n">
        <f aca="false">2005e!H33</f>
        <v>236</v>
      </c>
      <c r="AW21" s="2" t="n">
        <f aca="false">2005e!I33</f>
        <v>175</v>
      </c>
      <c r="AX21" s="2" t="n">
        <f aca="false">2005e!J33</f>
        <v>195</v>
      </c>
      <c r="AY21" s="2" t="n">
        <f aca="false">2005e!K33</f>
        <v>273</v>
      </c>
      <c r="AZ21" s="2" t="n">
        <f aca="false">AVERAGE(2005e!L33,2005e!M33)</f>
        <v>472.5</v>
      </c>
      <c r="BA21" s="2" t="n">
        <f aca="false">2005e!N33</f>
        <v>707</v>
      </c>
      <c r="BB21" s="2" t="n">
        <f aca="false">2005e!O33</f>
        <v>741</v>
      </c>
      <c r="BC21" s="2" t="n">
        <f aca="false">2005e!P33</f>
        <v>445</v>
      </c>
      <c r="BD21" s="2" t="n">
        <f aca="false">AVERAGE(2006e!C33,2006e!D33)</f>
        <v>430</v>
      </c>
      <c r="BE21" s="2" t="n">
        <f aca="false">2006e!E33</f>
        <v>366</v>
      </c>
      <c r="BF21" s="2" t="n">
        <f aca="false">2006e!F33</f>
        <v>384</v>
      </c>
      <c r="BG21" s="2" t="n">
        <f aca="false">2006e!G33</f>
        <v>304</v>
      </c>
      <c r="BH21" s="2" t="n">
        <f aca="false">2006e!H33</f>
        <v>236</v>
      </c>
      <c r="BI21" s="2" t="n">
        <f aca="false">2006e!I33</f>
        <v>175</v>
      </c>
      <c r="BJ21" s="2" t="n">
        <f aca="false">2006e!J33</f>
        <v>195</v>
      </c>
      <c r="BK21" s="2" t="n">
        <f aca="false">2006e!K33</f>
        <v>273</v>
      </c>
      <c r="BL21" s="2" t="n">
        <f aca="false">AVERAGE(2006e!L33,2006e!M33)</f>
        <v>472.5</v>
      </c>
      <c r="BM21" s="2" t="n">
        <f aca="false">2006e!N33</f>
        <v>707</v>
      </c>
      <c r="BN21" s="2" t="n">
        <f aca="false">2006e!O33</f>
        <v>741</v>
      </c>
      <c r="BO21" s="2" t="n">
        <f aca="false">2006e!P33</f>
        <v>445</v>
      </c>
      <c r="BP21" s="2" t="n">
        <f aca="false">AVERAGE(2007e!C33,2007e!D33)</f>
        <v>430</v>
      </c>
      <c r="BQ21" s="2" t="n">
        <f aca="false">2007e!E33</f>
        <v>366</v>
      </c>
      <c r="BR21" s="2"/>
      <c r="BS21" s="2"/>
      <c r="BT21" s="2"/>
      <c r="BU21" s="2"/>
      <c r="BV21" s="2"/>
      <c r="BW21" s="2"/>
      <c r="BX21" s="2"/>
      <c r="BY21" s="2"/>
    </row>
    <row r="22" customFormat="false" ht="12.75" hidden="false" customHeight="false" outlineLevel="0" collapsed="false">
      <c r="A22" s="0" t="n">
        <v>22</v>
      </c>
      <c r="B22" s="0" t="s">
        <v>47</v>
      </c>
      <c r="C22" s="2" t="n">
        <f aca="false">AVERAGE(J22:O22,S22:U22)</f>
        <v>0</v>
      </c>
      <c r="D22" s="2" t="n">
        <f aca="false">AVERAGE(V22:AB22,AE22:AG22)</f>
        <v>0</v>
      </c>
      <c r="E22" s="2" t="n">
        <f aca="false">AVERAGE(AH22:AN22,AQ22:AS22)</f>
        <v>0</v>
      </c>
      <c r="F22" s="2" t="n">
        <f aca="false">AVERAGE(AT22:AZ22,BC22:BE22)</f>
        <v>0</v>
      </c>
      <c r="G22" s="2" t="n">
        <f aca="false">AVERAGE(BF22:BL22,BO22:BQ22)</f>
        <v>0</v>
      </c>
      <c r="H22" s="2" t="n">
        <f aca="false">AVERAGE(C22:G22)</f>
        <v>0</v>
      </c>
      <c r="I22" s="2"/>
      <c r="J22" s="2" t="n">
        <f aca="false">2002e!F34</f>
        <v>0</v>
      </c>
      <c r="K22" s="2" t="n">
        <f aca="false">2002e!G34</f>
        <v>0</v>
      </c>
      <c r="L22" s="2" t="n">
        <f aca="false">2002e!H34</f>
        <v>0</v>
      </c>
      <c r="M22" s="2" t="n">
        <f aca="false">2002e!I34</f>
        <v>0</v>
      </c>
      <c r="N22" s="2" t="n">
        <f aca="false">2002e!J34</f>
        <v>0</v>
      </c>
      <c r="O22" s="2" t="n">
        <f aca="false">2002e!K34</f>
        <v>0</v>
      </c>
      <c r="P22" s="2" t="n">
        <f aca="false">AVERAGE(2002e!L34,2002e!M34)</f>
        <v>0</v>
      </c>
      <c r="Q22" s="2" t="n">
        <f aca="false">2002e!N34</f>
        <v>0</v>
      </c>
      <c r="R22" s="2" t="n">
        <f aca="false">2002e!O34</f>
        <v>0</v>
      </c>
      <c r="S22" s="2" t="n">
        <f aca="false">2002e!P34</f>
        <v>0</v>
      </c>
      <c r="T22" s="2" t="n">
        <f aca="false">AVERAGE(2003e!C34,2003e!D34)</f>
        <v>0</v>
      </c>
      <c r="U22" s="2" t="n">
        <f aca="false">2003e!E34</f>
        <v>0</v>
      </c>
      <c r="V22" s="2" t="n">
        <f aca="false">2003e!F34</f>
        <v>0</v>
      </c>
      <c r="W22" s="2" t="n">
        <f aca="false">2003e!G34</f>
        <v>0</v>
      </c>
      <c r="X22" s="2" t="n">
        <f aca="false">2003e!H34</f>
        <v>0</v>
      </c>
      <c r="Y22" s="2" t="n">
        <f aca="false">2003e!I34</f>
        <v>0</v>
      </c>
      <c r="Z22" s="2" t="n">
        <f aca="false">2003e!J34</f>
        <v>0</v>
      </c>
      <c r="AA22" s="2" t="n">
        <f aca="false">2003e!K34</f>
        <v>0</v>
      </c>
      <c r="AB22" s="2" t="n">
        <f aca="false">AVERAGE(2003e!L34,2003e!M34)</f>
        <v>0</v>
      </c>
      <c r="AC22" s="2" t="n">
        <f aca="false">2003e!N34</f>
        <v>0</v>
      </c>
      <c r="AD22" s="2" t="n">
        <f aca="false">2003e!O34</f>
        <v>0</v>
      </c>
      <c r="AE22" s="2" t="n">
        <f aca="false">2003e!P34</f>
        <v>0</v>
      </c>
      <c r="AF22" s="2" t="n">
        <f aca="false">AVERAGE(2004e!C34,2004e!D34)</f>
        <v>0</v>
      </c>
      <c r="AG22" s="2" t="n">
        <f aca="false">2004e!E34</f>
        <v>0</v>
      </c>
      <c r="AH22" s="2" t="n">
        <f aca="false">2004e!F34</f>
        <v>0</v>
      </c>
      <c r="AI22" s="2" t="n">
        <f aca="false">2004e!G34</f>
        <v>0</v>
      </c>
      <c r="AJ22" s="2" t="n">
        <f aca="false">2004e!H34</f>
        <v>0</v>
      </c>
      <c r="AK22" s="2" t="n">
        <f aca="false">2004e!I34</f>
        <v>0</v>
      </c>
      <c r="AL22" s="2" t="n">
        <f aca="false">2004e!J34</f>
        <v>0</v>
      </c>
      <c r="AM22" s="2" t="n">
        <f aca="false">2004e!K34</f>
        <v>0</v>
      </c>
      <c r="AN22" s="2" t="n">
        <f aca="false">AVERAGE(2004e!L34,2004e!M34)</f>
        <v>0</v>
      </c>
      <c r="AO22" s="2" t="n">
        <f aca="false">2004e!N34</f>
        <v>0</v>
      </c>
      <c r="AP22" s="2" t="n">
        <f aca="false">2004e!O34</f>
        <v>0</v>
      </c>
      <c r="AQ22" s="2" t="n">
        <f aca="false">2004e!P34</f>
        <v>0</v>
      </c>
      <c r="AR22" s="2" t="n">
        <f aca="false">AVERAGE(2005e!C34,2005e!D34)</f>
        <v>0</v>
      </c>
      <c r="AS22" s="2" t="n">
        <f aca="false">2005e!E34</f>
        <v>0</v>
      </c>
      <c r="AT22" s="2" t="n">
        <f aca="false">2005e!F34</f>
        <v>0</v>
      </c>
      <c r="AU22" s="2" t="n">
        <f aca="false">2005e!G34</f>
        <v>0</v>
      </c>
      <c r="AV22" s="2" t="n">
        <f aca="false">2005e!H34</f>
        <v>0</v>
      </c>
      <c r="AW22" s="2" t="n">
        <f aca="false">2005e!I34</f>
        <v>0</v>
      </c>
      <c r="AX22" s="2" t="n">
        <f aca="false">2005e!J34</f>
        <v>0</v>
      </c>
      <c r="AY22" s="2" t="n">
        <f aca="false">2005e!K34</f>
        <v>0</v>
      </c>
      <c r="AZ22" s="2" t="n">
        <f aca="false">AVERAGE(2005e!L34,2005e!M34)</f>
        <v>0</v>
      </c>
      <c r="BA22" s="2" t="n">
        <f aca="false">2005e!N34</f>
        <v>0</v>
      </c>
      <c r="BB22" s="2" t="n">
        <f aca="false">2005e!O34</f>
        <v>0</v>
      </c>
      <c r="BC22" s="2" t="n">
        <f aca="false">2005e!P34</f>
        <v>0</v>
      </c>
      <c r="BD22" s="2" t="n">
        <f aca="false">AVERAGE(2006e!C34,2006e!D34)</f>
        <v>0</v>
      </c>
      <c r="BE22" s="2" t="n">
        <f aca="false">2006e!E34</f>
        <v>0</v>
      </c>
      <c r="BF22" s="2" t="n">
        <f aca="false">2006e!F34</f>
        <v>0</v>
      </c>
      <c r="BG22" s="2" t="n">
        <f aca="false">2006e!G34</f>
        <v>0</v>
      </c>
      <c r="BH22" s="2" t="n">
        <f aca="false">2006e!H34</f>
        <v>0</v>
      </c>
      <c r="BI22" s="2" t="n">
        <f aca="false">2006e!I34</f>
        <v>0</v>
      </c>
      <c r="BJ22" s="2" t="n">
        <f aca="false">2006e!J34</f>
        <v>0</v>
      </c>
      <c r="BK22" s="2" t="n">
        <f aca="false">2006e!K34</f>
        <v>0</v>
      </c>
      <c r="BL22" s="2" t="n">
        <f aca="false">AVERAGE(2006e!L34,2006e!M34)</f>
        <v>0</v>
      </c>
      <c r="BM22" s="2" t="n">
        <f aca="false">2006e!N34</f>
        <v>0</v>
      </c>
      <c r="BN22" s="2" t="n">
        <f aca="false">2006e!O34</f>
        <v>0</v>
      </c>
      <c r="BO22" s="2" t="n">
        <f aca="false">2006e!P34</f>
        <v>0</v>
      </c>
      <c r="BP22" s="2" t="n">
        <f aca="false">AVERAGE(2007e!C34,2007e!D34)</f>
        <v>0</v>
      </c>
      <c r="BQ22" s="2" t="n">
        <f aca="false">2007e!E34</f>
        <v>0</v>
      </c>
      <c r="BR22" s="2"/>
      <c r="BS22" s="2"/>
      <c r="BT22" s="2"/>
      <c r="BU22" s="2"/>
      <c r="BV22" s="2"/>
      <c r="BW22" s="2"/>
      <c r="BX22" s="2"/>
      <c r="BY22" s="2"/>
    </row>
    <row r="23" customFormat="false" ht="12.75" hidden="false" customHeight="false" outlineLevel="0" collapsed="false">
      <c r="A23" s="0" t="n">
        <v>23</v>
      </c>
      <c r="B23" s="0" t="s">
        <v>48</v>
      </c>
      <c r="C23" s="2" t="n">
        <f aca="false">AVERAGE(J23:O23,S23:U23)</f>
        <v>21</v>
      </c>
      <c r="D23" s="2" t="n">
        <f aca="false">AVERAGE(V23:AB23,AE23:AG23)</f>
        <v>14</v>
      </c>
      <c r="E23" s="2" t="n">
        <f aca="false">AVERAGE(AH23:AN23,AQ23:AS23)</f>
        <v>0</v>
      </c>
      <c r="F23" s="2" t="n">
        <f aca="false">AVERAGE(AT23:AZ23,BC23:BE23)</f>
        <v>0</v>
      </c>
      <c r="G23" s="2" t="n">
        <f aca="false">AVERAGE(BF23:BL23,BO23:BQ23)</f>
        <v>0</v>
      </c>
      <c r="H23" s="2" t="n">
        <f aca="false">AVERAGE(C23:G23)</f>
        <v>7</v>
      </c>
      <c r="I23" s="2"/>
      <c r="J23" s="2" t="n">
        <f aca="false">2002e!F35</f>
        <v>21</v>
      </c>
      <c r="K23" s="2" t="n">
        <f aca="false">2002e!G35</f>
        <v>21</v>
      </c>
      <c r="L23" s="2" t="n">
        <f aca="false">2002e!H35</f>
        <v>21</v>
      </c>
      <c r="M23" s="2" t="n">
        <f aca="false">2002e!I35</f>
        <v>21</v>
      </c>
      <c r="N23" s="2" t="n">
        <f aca="false">2002e!J35</f>
        <v>21</v>
      </c>
      <c r="O23" s="2" t="n">
        <f aca="false">2002e!K35</f>
        <v>21</v>
      </c>
      <c r="P23" s="2" t="n">
        <f aca="false">AVERAGE(2002e!L35,2002e!M35)</f>
        <v>21</v>
      </c>
      <c r="Q23" s="2" t="n">
        <f aca="false">2002e!N35</f>
        <v>21</v>
      </c>
      <c r="R23" s="2" t="n">
        <f aca="false">2002e!O35</f>
        <v>21</v>
      </c>
      <c r="S23" s="2" t="n">
        <f aca="false">2002e!P35</f>
        <v>21</v>
      </c>
      <c r="T23" s="2" t="n">
        <f aca="false">AVERAGE(2003e!C35,2003e!D35)</f>
        <v>21</v>
      </c>
      <c r="U23" s="2" t="n">
        <f aca="false">2003e!E35</f>
        <v>21</v>
      </c>
      <c r="V23" s="2" t="n">
        <f aca="false">2003e!F35</f>
        <v>21</v>
      </c>
      <c r="W23" s="2" t="n">
        <f aca="false">2003e!G35</f>
        <v>21</v>
      </c>
      <c r="X23" s="2" t="n">
        <f aca="false">2003e!H35</f>
        <v>21</v>
      </c>
      <c r="Y23" s="2" t="n">
        <f aca="false">2003e!I35</f>
        <v>21</v>
      </c>
      <c r="Z23" s="2" t="n">
        <f aca="false">2003e!J35</f>
        <v>21</v>
      </c>
      <c r="AA23" s="2" t="n">
        <f aca="false">2003e!K35</f>
        <v>21</v>
      </c>
      <c r="AB23" s="2" t="n">
        <f aca="false">AVERAGE(2003e!L35,2003e!M35)</f>
        <v>0</v>
      </c>
      <c r="AC23" s="2" t="n">
        <f aca="false">2003e!N35</f>
        <v>0</v>
      </c>
      <c r="AD23" s="2" t="n">
        <f aca="false">2003e!O35</f>
        <v>0</v>
      </c>
      <c r="AE23" s="2" t="n">
        <f aca="false">2003e!P35</f>
        <v>14</v>
      </c>
      <c r="AF23" s="2" t="n">
        <f aca="false">AVERAGE(2004e!C35,2004e!D35)</f>
        <v>0</v>
      </c>
      <c r="AG23" s="2" t="n">
        <f aca="false">2004e!E35</f>
        <v>0</v>
      </c>
      <c r="AH23" s="2" t="n">
        <f aca="false">2004e!F35</f>
        <v>0</v>
      </c>
      <c r="AI23" s="2" t="n">
        <f aca="false">2004e!G35</f>
        <v>0</v>
      </c>
      <c r="AJ23" s="2" t="n">
        <f aca="false">2004e!H35</f>
        <v>0</v>
      </c>
      <c r="AK23" s="2" t="n">
        <f aca="false">2004e!I35</f>
        <v>0</v>
      </c>
      <c r="AL23" s="2" t="n">
        <f aca="false">2004e!J35</f>
        <v>0</v>
      </c>
      <c r="AM23" s="2" t="n">
        <f aca="false">2004e!K35</f>
        <v>0</v>
      </c>
      <c r="AN23" s="2" t="n">
        <f aca="false">AVERAGE(2004e!L35,2004e!M35)</f>
        <v>0</v>
      </c>
      <c r="AO23" s="2" t="n">
        <f aca="false">2004e!N35</f>
        <v>0</v>
      </c>
      <c r="AP23" s="2" t="n">
        <f aca="false">2004e!O35</f>
        <v>0</v>
      </c>
      <c r="AQ23" s="2" t="n">
        <f aca="false">2004e!P35</f>
        <v>0</v>
      </c>
      <c r="AR23" s="2" t="n">
        <f aca="false">AVERAGE(2005e!C35,2005e!D35)</f>
        <v>0</v>
      </c>
      <c r="AS23" s="2" t="n">
        <f aca="false">2005e!E35</f>
        <v>0</v>
      </c>
      <c r="AT23" s="2" t="n">
        <f aca="false">2005e!F35</f>
        <v>0</v>
      </c>
      <c r="AU23" s="2" t="n">
        <f aca="false">2005e!G35</f>
        <v>0</v>
      </c>
      <c r="AV23" s="2" t="n">
        <f aca="false">2005e!H35</f>
        <v>0</v>
      </c>
      <c r="AW23" s="2" t="n">
        <f aca="false">2005e!I35</f>
        <v>0</v>
      </c>
      <c r="AX23" s="2" t="n">
        <f aca="false">2005e!J35</f>
        <v>0</v>
      </c>
      <c r="AY23" s="2" t="n">
        <f aca="false">2005e!K35</f>
        <v>0</v>
      </c>
      <c r="AZ23" s="2" t="n">
        <f aca="false">AVERAGE(2005e!L35,2005e!M35)</f>
        <v>0</v>
      </c>
      <c r="BA23" s="2" t="n">
        <f aca="false">2005e!N35</f>
        <v>0</v>
      </c>
      <c r="BB23" s="2" t="n">
        <f aca="false">2005e!O35</f>
        <v>0</v>
      </c>
      <c r="BC23" s="2" t="n">
        <f aca="false">2005e!P35</f>
        <v>0</v>
      </c>
      <c r="BD23" s="2" t="n">
        <f aca="false">AVERAGE(2006e!C35,2006e!D35)</f>
        <v>0</v>
      </c>
      <c r="BE23" s="2" t="n">
        <f aca="false">2006e!E35</f>
        <v>0</v>
      </c>
      <c r="BF23" s="2" t="n">
        <f aca="false">2006e!F35</f>
        <v>0</v>
      </c>
      <c r="BG23" s="2" t="n">
        <f aca="false">2006e!G35</f>
        <v>0</v>
      </c>
      <c r="BH23" s="2" t="n">
        <f aca="false">2006e!H35</f>
        <v>0</v>
      </c>
      <c r="BI23" s="2" t="n">
        <f aca="false">2006e!I35</f>
        <v>0</v>
      </c>
      <c r="BJ23" s="2" t="n">
        <f aca="false">2006e!J35</f>
        <v>0</v>
      </c>
      <c r="BK23" s="2" t="n">
        <f aca="false">2006e!K35</f>
        <v>0</v>
      </c>
      <c r="BL23" s="2" t="n">
        <f aca="false">AVERAGE(2006e!L35,2006e!M35)</f>
        <v>0</v>
      </c>
      <c r="BM23" s="2" t="n">
        <f aca="false">2006e!N35</f>
        <v>0</v>
      </c>
      <c r="BN23" s="2" t="n">
        <f aca="false">2006e!O35</f>
        <v>0</v>
      </c>
      <c r="BO23" s="2" t="n">
        <f aca="false">2006e!P35</f>
        <v>0</v>
      </c>
      <c r="BP23" s="2" t="n">
        <f aca="false">AVERAGE(2007e!C35,2007e!D35)</f>
        <v>0</v>
      </c>
      <c r="BQ23" s="2" t="n">
        <f aca="false">2007e!E35</f>
        <v>0</v>
      </c>
      <c r="BR23" s="2"/>
      <c r="BS23" s="2"/>
      <c r="BT23" s="2"/>
      <c r="BU23" s="2"/>
      <c r="BV23" s="2"/>
      <c r="BW23" s="2"/>
      <c r="BX23" s="2"/>
      <c r="BY23" s="2"/>
    </row>
    <row r="24" customFormat="false" ht="12.75" hidden="false" customHeight="false" outlineLevel="0" collapsed="false">
      <c r="A24" s="0" t="n">
        <v>24</v>
      </c>
      <c r="B24" s="0" t="s">
        <v>49</v>
      </c>
      <c r="C24" s="2" t="n">
        <f aca="false">AVERAGE(J24:O24,S24:U24)</f>
        <v>79.6666666666667</v>
      </c>
      <c r="D24" s="2" t="n">
        <f aca="false">AVERAGE(V24:AB24,AE24:AG24)</f>
        <v>104.6</v>
      </c>
      <c r="E24" s="2" t="n">
        <f aca="false">AVERAGE(AH24:AN24,AQ24:AS24)</f>
        <v>145.8</v>
      </c>
      <c r="F24" s="2" t="n">
        <f aca="false">AVERAGE(AT24:AZ24,BC24:BE24)</f>
        <v>147.8</v>
      </c>
      <c r="G24" s="2" t="n">
        <f aca="false">AVERAGE(BF24:BL24,BO24:BQ24)</f>
        <v>144</v>
      </c>
      <c r="H24" s="2" t="n">
        <f aca="false">AVERAGE(C24:G24)</f>
        <v>124.373333333333</v>
      </c>
      <c r="I24" s="2"/>
      <c r="J24" s="2" t="n">
        <f aca="false">2002e!F36</f>
        <v>80</v>
      </c>
      <c r="K24" s="2" t="n">
        <f aca="false">2002e!G36</f>
        <v>80</v>
      </c>
      <c r="L24" s="2" t="n">
        <f aca="false">2002e!H36</f>
        <v>80</v>
      </c>
      <c r="M24" s="2" t="n">
        <f aca="false">2002e!I36</f>
        <v>80</v>
      </c>
      <c r="N24" s="2" t="n">
        <f aca="false">2002e!J36</f>
        <v>80</v>
      </c>
      <c r="O24" s="2" t="n">
        <f aca="false">2002e!K36</f>
        <v>80</v>
      </c>
      <c r="P24" s="2" t="n">
        <f aca="false">AVERAGE(2002e!L36,2002e!M36)</f>
        <v>79</v>
      </c>
      <c r="Q24" s="2" t="n">
        <f aca="false">2002e!N36</f>
        <v>79</v>
      </c>
      <c r="R24" s="2" t="n">
        <f aca="false">2002e!O36</f>
        <v>79</v>
      </c>
      <c r="S24" s="2" t="n">
        <f aca="false">2002e!P36</f>
        <v>79</v>
      </c>
      <c r="T24" s="2" t="n">
        <f aca="false">AVERAGE(2003e!C36,2003e!D36)</f>
        <v>79</v>
      </c>
      <c r="U24" s="2" t="n">
        <f aca="false">2003e!E36</f>
        <v>79</v>
      </c>
      <c r="V24" s="2" t="n">
        <f aca="false">2003e!F36</f>
        <v>79</v>
      </c>
      <c r="W24" s="2" t="n">
        <f aca="false">2003e!G36</f>
        <v>79</v>
      </c>
      <c r="X24" s="2" t="n">
        <f aca="false">2003e!H36</f>
        <v>79</v>
      </c>
      <c r="Y24" s="2" t="n">
        <f aca="false">2003e!I36</f>
        <v>79</v>
      </c>
      <c r="Z24" s="2" t="n">
        <f aca="false">2003e!J36</f>
        <v>79</v>
      </c>
      <c r="AA24" s="2" t="n">
        <f aca="false">2003e!K36</f>
        <v>79</v>
      </c>
      <c r="AB24" s="2" t="n">
        <f aca="false">AVERAGE(2003e!L36,2003e!M36)</f>
        <v>143</v>
      </c>
      <c r="AC24" s="2" t="n">
        <f aca="false">2003e!N36</f>
        <v>143</v>
      </c>
      <c r="AD24" s="2" t="n">
        <f aca="false">2003e!O36</f>
        <v>143</v>
      </c>
      <c r="AE24" s="2" t="n">
        <f aca="false">2003e!P36</f>
        <v>143</v>
      </c>
      <c r="AF24" s="2" t="n">
        <f aca="false">AVERAGE(2004e!C36,2004e!D36)</f>
        <v>143</v>
      </c>
      <c r="AG24" s="2" t="n">
        <f aca="false">2004e!E36</f>
        <v>143</v>
      </c>
      <c r="AH24" s="2" t="n">
        <f aca="false">2004e!F36</f>
        <v>143</v>
      </c>
      <c r="AI24" s="2" t="n">
        <f aca="false">2004e!G36</f>
        <v>143</v>
      </c>
      <c r="AJ24" s="2" t="n">
        <f aca="false">2004e!H36</f>
        <v>143</v>
      </c>
      <c r="AK24" s="2" t="n">
        <f aca="false">2004e!I36</f>
        <v>143</v>
      </c>
      <c r="AL24" s="2" t="n">
        <f aca="false">2004e!J36</f>
        <v>143</v>
      </c>
      <c r="AM24" s="2" t="n">
        <f aca="false">2004e!K36</f>
        <v>143</v>
      </c>
      <c r="AN24" s="2" t="n">
        <f aca="false">AVERAGE(2004e!L36,2004e!M36)</f>
        <v>150</v>
      </c>
      <c r="AO24" s="2" t="n">
        <f aca="false">2004e!N36</f>
        <v>150</v>
      </c>
      <c r="AP24" s="2" t="n">
        <f aca="false">2004e!O36</f>
        <v>150</v>
      </c>
      <c r="AQ24" s="2" t="n">
        <f aca="false">2004e!P36</f>
        <v>150</v>
      </c>
      <c r="AR24" s="2" t="n">
        <f aca="false">AVERAGE(2005e!C36,2005e!D36)</f>
        <v>150</v>
      </c>
      <c r="AS24" s="2" t="n">
        <f aca="false">2005e!E36</f>
        <v>150</v>
      </c>
      <c r="AT24" s="2" t="n">
        <f aca="false">2005e!F36</f>
        <v>150</v>
      </c>
      <c r="AU24" s="2" t="n">
        <f aca="false">2005e!G36</f>
        <v>150</v>
      </c>
      <c r="AV24" s="2" t="n">
        <f aca="false">2005e!H36</f>
        <v>150</v>
      </c>
      <c r="AW24" s="2" t="n">
        <f aca="false">2005e!I36</f>
        <v>150</v>
      </c>
      <c r="AX24" s="2" t="n">
        <f aca="false">2005e!J36</f>
        <v>150</v>
      </c>
      <c r="AY24" s="2" t="n">
        <f aca="false">2005e!K36</f>
        <v>150</v>
      </c>
      <c r="AZ24" s="2" t="n">
        <f aca="false">AVERAGE(2005e!L36,2005e!M36)</f>
        <v>145</v>
      </c>
      <c r="BA24" s="2" t="n">
        <f aca="false">2005e!N36</f>
        <v>145</v>
      </c>
      <c r="BB24" s="2" t="n">
        <f aca="false">2005e!O36</f>
        <v>145</v>
      </c>
      <c r="BC24" s="2" t="n">
        <f aca="false">2005e!P36</f>
        <v>145</v>
      </c>
      <c r="BD24" s="2" t="n">
        <f aca="false">AVERAGE(2006e!C36,2006e!D36)</f>
        <v>144</v>
      </c>
      <c r="BE24" s="2" t="n">
        <f aca="false">2006e!E36</f>
        <v>144</v>
      </c>
      <c r="BF24" s="2" t="n">
        <f aca="false">2006e!F36</f>
        <v>144</v>
      </c>
      <c r="BG24" s="2" t="n">
        <f aca="false">2006e!G36</f>
        <v>144</v>
      </c>
      <c r="BH24" s="2" t="n">
        <f aca="false">2006e!H36</f>
        <v>144</v>
      </c>
      <c r="BI24" s="2" t="n">
        <f aca="false">2006e!I36</f>
        <v>144</v>
      </c>
      <c r="BJ24" s="2" t="n">
        <f aca="false">2006e!J36</f>
        <v>144</v>
      </c>
      <c r="BK24" s="2" t="n">
        <f aca="false">2006e!K36</f>
        <v>144</v>
      </c>
      <c r="BL24" s="2" t="n">
        <f aca="false">AVERAGE(2006e!L36,2006e!M36)</f>
        <v>144</v>
      </c>
      <c r="BM24" s="2" t="n">
        <f aca="false">2006e!N36</f>
        <v>144</v>
      </c>
      <c r="BN24" s="2" t="n">
        <f aca="false">2006e!O36</f>
        <v>144</v>
      </c>
      <c r="BO24" s="2" t="n">
        <f aca="false">2006e!P36</f>
        <v>144</v>
      </c>
      <c r="BP24" s="2" t="n">
        <f aca="false">AVERAGE(2007e!C36,2007e!D36)</f>
        <v>144</v>
      </c>
      <c r="BQ24" s="2" t="n">
        <f aca="false">2007e!E36</f>
        <v>144</v>
      </c>
      <c r="BR24" s="2"/>
      <c r="BS24" s="2"/>
      <c r="BT24" s="2"/>
      <c r="BU24" s="2"/>
      <c r="BV24" s="2"/>
      <c r="BW24" s="2"/>
      <c r="BX24" s="2"/>
      <c r="BY24" s="2"/>
    </row>
    <row r="25" customFormat="false" ht="12.75" hidden="false" customHeight="false" outlineLevel="0" collapsed="false">
      <c r="A25" s="0" t="n">
        <v>25</v>
      </c>
      <c r="B25" s="0" t="s">
        <v>50</v>
      </c>
      <c r="C25" s="2" t="n">
        <f aca="false">AVERAGE(J25:O25,S25:U25)</f>
        <v>-26</v>
      </c>
      <c r="D25" s="2" t="n">
        <f aca="false">AVERAGE(V25:AB25,AE25:AG25)</f>
        <v>-26</v>
      </c>
      <c r="E25" s="2" t="n">
        <f aca="false">AVERAGE(AH25:AN25,AQ25:AS25)</f>
        <v>-26</v>
      </c>
      <c r="F25" s="2" t="n">
        <f aca="false">AVERAGE(AT25:AZ25,BC25:BE25)</f>
        <v>-26</v>
      </c>
      <c r="G25" s="2" t="n">
        <f aca="false">AVERAGE(BF25:BL25,BO25:BQ25)</f>
        <v>-26</v>
      </c>
      <c r="H25" s="2" t="n">
        <f aca="false">AVERAGE(C25:G25)</f>
        <v>-26</v>
      </c>
      <c r="I25" s="2"/>
      <c r="J25" s="2" t="n">
        <f aca="false">2002e!F37</f>
        <v>-26</v>
      </c>
      <c r="K25" s="2" t="n">
        <f aca="false">2002e!G37</f>
        <v>-26</v>
      </c>
      <c r="L25" s="2" t="n">
        <f aca="false">2002e!H37</f>
        <v>-26</v>
      </c>
      <c r="M25" s="2" t="n">
        <f aca="false">2002e!I37</f>
        <v>-26</v>
      </c>
      <c r="N25" s="2" t="n">
        <f aca="false">2002e!J37</f>
        <v>-26</v>
      </c>
      <c r="O25" s="2" t="n">
        <f aca="false">2002e!K37</f>
        <v>-26</v>
      </c>
      <c r="P25" s="2" t="n">
        <f aca="false">AVERAGE(2002e!L37,2002e!M37)</f>
        <v>-26</v>
      </c>
      <c r="Q25" s="2" t="n">
        <f aca="false">2002e!N37</f>
        <v>-26</v>
      </c>
      <c r="R25" s="2" t="n">
        <f aca="false">2002e!O37</f>
        <v>-26</v>
      </c>
      <c r="S25" s="2" t="n">
        <f aca="false">2002e!P37</f>
        <v>-26</v>
      </c>
      <c r="T25" s="2" t="n">
        <f aca="false">AVERAGE(2003e!C37,2003e!D37)</f>
        <v>-26</v>
      </c>
      <c r="U25" s="2" t="n">
        <f aca="false">2003e!E37</f>
        <v>-26</v>
      </c>
      <c r="V25" s="2" t="n">
        <f aca="false">2003e!F37</f>
        <v>-26</v>
      </c>
      <c r="W25" s="2" t="n">
        <f aca="false">2003e!G37</f>
        <v>-26</v>
      </c>
      <c r="X25" s="2" t="n">
        <f aca="false">2003e!H37</f>
        <v>-26</v>
      </c>
      <c r="Y25" s="2" t="n">
        <f aca="false">2003e!I37</f>
        <v>-26</v>
      </c>
      <c r="Z25" s="2" t="n">
        <f aca="false">2003e!J37</f>
        <v>-26</v>
      </c>
      <c r="AA25" s="2" t="n">
        <f aca="false">2003e!K37</f>
        <v>-26</v>
      </c>
      <c r="AB25" s="2" t="n">
        <f aca="false">AVERAGE(2003e!L37,2003e!M37)</f>
        <v>-26</v>
      </c>
      <c r="AC25" s="2" t="n">
        <f aca="false">2003e!N37</f>
        <v>-26</v>
      </c>
      <c r="AD25" s="2" t="n">
        <f aca="false">2003e!O37</f>
        <v>-26</v>
      </c>
      <c r="AE25" s="2" t="n">
        <f aca="false">2003e!P37</f>
        <v>-26</v>
      </c>
      <c r="AF25" s="2" t="n">
        <f aca="false">AVERAGE(2004e!C37,2004e!D37)</f>
        <v>-26</v>
      </c>
      <c r="AG25" s="2" t="n">
        <f aca="false">2004e!E37</f>
        <v>-26</v>
      </c>
      <c r="AH25" s="2" t="n">
        <f aca="false">2004e!F37</f>
        <v>-26</v>
      </c>
      <c r="AI25" s="2" t="n">
        <f aca="false">2004e!G37</f>
        <v>-26</v>
      </c>
      <c r="AJ25" s="2" t="n">
        <f aca="false">2004e!H37</f>
        <v>-26</v>
      </c>
      <c r="AK25" s="2" t="n">
        <f aca="false">2004e!I37</f>
        <v>-26</v>
      </c>
      <c r="AL25" s="2" t="n">
        <f aca="false">2004e!J37</f>
        <v>-26</v>
      </c>
      <c r="AM25" s="2" t="n">
        <f aca="false">2004e!K37</f>
        <v>-26</v>
      </c>
      <c r="AN25" s="2" t="n">
        <f aca="false">AVERAGE(2004e!L37,2004e!M37)</f>
        <v>-26</v>
      </c>
      <c r="AO25" s="2" t="n">
        <f aca="false">2004e!N37</f>
        <v>-26</v>
      </c>
      <c r="AP25" s="2" t="n">
        <f aca="false">2004e!O37</f>
        <v>-26</v>
      </c>
      <c r="AQ25" s="2" t="n">
        <f aca="false">2004e!P37</f>
        <v>-26</v>
      </c>
      <c r="AR25" s="2" t="n">
        <f aca="false">AVERAGE(2005e!C37,2005e!D37)</f>
        <v>-26</v>
      </c>
      <c r="AS25" s="2" t="n">
        <f aca="false">2005e!E37</f>
        <v>-26</v>
      </c>
      <c r="AT25" s="2" t="n">
        <f aca="false">2005e!F37</f>
        <v>-26</v>
      </c>
      <c r="AU25" s="2" t="n">
        <f aca="false">2005e!G37</f>
        <v>-26</v>
      </c>
      <c r="AV25" s="2" t="n">
        <f aca="false">2005e!H37</f>
        <v>-26</v>
      </c>
      <c r="AW25" s="2" t="n">
        <f aca="false">2005e!I37</f>
        <v>-26</v>
      </c>
      <c r="AX25" s="2" t="n">
        <f aca="false">2005e!J37</f>
        <v>-26</v>
      </c>
      <c r="AY25" s="2" t="n">
        <f aca="false">2005e!K37</f>
        <v>-26</v>
      </c>
      <c r="AZ25" s="2" t="n">
        <f aca="false">AVERAGE(2005e!L37,2005e!M37)</f>
        <v>-26</v>
      </c>
      <c r="BA25" s="2" t="n">
        <f aca="false">2005e!N37</f>
        <v>-26</v>
      </c>
      <c r="BB25" s="2" t="n">
        <f aca="false">2005e!O37</f>
        <v>-26</v>
      </c>
      <c r="BC25" s="2" t="n">
        <f aca="false">2005e!P37</f>
        <v>-26</v>
      </c>
      <c r="BD25" s="2" t="n">
        <f aca="false">AVERAGE(2006e!C37,2006e!D37)</f>
        <v>-26</v>
      </c>
      <c r="BE25" s="2" t="n">
        <f aca="false">2006e!E37</f>
        <v>-26</v>
      </c>
      <c r="BF25" s="2" t="n">
        <f aca="false">2006e!F37</f>
        <v>-26</v>
      </c>
      <c r="BG25" s="2" t="n">
        <f aca="false">2006e!G37</f>
        <v>-26</v>
      </c>
      <c r="BH25" s="2" t="n">
        <f aca="false">2006e!H37</f>
        <v>-26</v>
      </c>
      <c r="BI25" s="2" t="n">
        <f aca="false">2006e!I37</f>
        <v>-26</v>
      </c>
      <c r="BJ25" s="2" t="n">
        <f aca="false">2006e!J37</f>
        <v>-26</v>
      </c>
      <c r="BK25" s="2" t="n">
        <f aca="false">2006e!K37</f>
        <v>-26</v>
      </c>
      <c r="BL25" s="2" t="n">
        <f aca="false">AVERAGE(2006e!L37,2006e!M37)</f>
        <v>-26</v>
      </c>
      <c r="BM25" s="2" t="n">
        <f aca="false">2006e!N37</f>
        <v>-26</v>
      </c>
      <c r="BN25" s="2" t="n">
        <f aca="false">2006e!O37</f>
        <v>-26</v>
      </c>
      <c r="BO25" s="2" t="n">
        <f aca="false">2006e!P37</f>
        <v>-26</v>
      </c>
      <c r="BP25" s="2" t="n">
        <f aca="false">AVERAGE(2007e!C37,2007e!D37)</f>
        <v>-26</v>
      </c>
      <c r="BQ25" s="2" t="n">
        <f aca="false">2007e!E37</f>
        <v>-26</v>
      </c>
      <c r="BR25" s="2"/>
      <c r="BS25" s="2"/>
      <c r="BT25" s="2"/>
      <c r="BU25" s="2"/>
      <c r="BV25" s="2"/>
      <c r="BW25" s="2"/>
      <c r="BX25" s="2"/>
      <c r="BY25" s="2"/>
    </row>
    <row r="26" customFormat="false" ht="12.75" hidden="false" customHeight="false" outlineLevel="0" collapsed="false">
      <c r="A26" s="13" t="n">
        <v>26</v>
      </c>
      <c r="B26" s="13" t="s">
        <v>51</v>
      </c>
      <c r="C26" s="3" t="n">
        <f aca="false">AVERAGE(J26:O26,S26:U26)</f>
        <v>6575.94444444444</v>
      </c>
      <c r="D26" s="3" t="n">
        <f aca="false">AVERAGE(V26:AB26,AE26:AG26)</f>
        <v>6508.3</v>
      </c>
      <c r="E26" s="3" t="n">
        <f aca="false">AVERAGE(AH26:AN26,AQ26:AS26)</f>
        <v>6542.8</v>
      </c>
      <c r="F26" s="3" t="n">
        <f aca="false">AVERAGE(AT26:AZ26,BC26:BE26)</f>
        <v>6552.4</v>
      </c>
      <c r="G26" s="3" t="n">
        <f aca="false">AVERAGE(BF26:BL26,BO26:BQ26)</f>
        <v>6555.9</v>
      </c>
      <c r="H26" s="3" t="n">
        <f aca="false">AVERAGE(C26:G26)</f>
        <v>6547.06888888889</v>
      </c>
      <c r="I26" s="2"/>
      <c r="J26" s="3" t="n">
        <f aca="false">SUM(J20:J25)</f>
        <v>6567</v>
      </c>
      <c r="K26" s="3" t="n">
        <f aca="false">SUM(K20:K25)</f>
        <v>6324</v>
      </c>
      <c r="L26" s="3" t="n">
        <f aca="false">SUM(L20:L25)</f>
        <v>7458</v>
      </c>
      <c r="M26" s="3" t="n">
        <f aca="false">SUM(M20:M25)</f>
        <v>6107</v>
      </c>
      <c r="N26" s="3" t="n">
        <f aca="false">SUM(N20:N25)</f>
        <v>6569</v>
      </c>
      <c r="O26" s="3" t="n">
        <f aca="false">SUM(O20:O25)</f>
        <v>5466</v>
      </c>
      <c r="P26" s="3" t="n">
        <f aca="false">SUM(P20:P25)</f>
        <v>5643.5</v>
      </c>
      <c r="Q26" s="3" t="n">
        <f aca="false">SUM(Q20:Q25)</f>
        <v>8468</v>
      </c>
      <c r="R26" s="3" t="n">
        <f aca="false">SUM(R20:R25)</f>
        <v>7101</v>
      </c>
      <c r="S26" s="3" t="n">
        <f aca="false">SUM(S20:S25)</f>
        <v>7562</v>
      </c>
      <c r="T26" s="3" t="n">
        <f aca="false">SUM(T20:T25)</f>
        <v>6914.5</v>
      </c>
      <c r="U26" s="3" t="n">
        <f aca="false">SUM(U20:U25)</f>
        <v>6216</v>
      </c>
      <c r="V26" s="3" t="n">
        <f aca="false">SUM(V20:V25)</f>
        <v>6573</v>
      </c>
      <c r="W26" s="3" t="n">
        <f aca="false">SUM(W20:W25)</f>
        <v>6331</v>
      </c>
      <c r="X26" s="3" t="n">
        <f aca="false">SUM(X20:X25)</f>
        <v>7466</v>
      </c>
      <c r="Y26" s="3" t="n">
        <f aca="false">SUM(Y20:Y25)</f>
        <v>6116</v>
      </c>
      <c r="Z26" s="3" t="n">
        <f aca="false">SUM(Z20:Z25)</f>
        <v>6574</v>
      </c>
      <c r="AA26" s="3" t="n">
        <f aca="false">SUM(AA20:AA25)</f>
        <v>5471</v>
      </c>
      <c r="AB26" s="3" t="n">
        <f aca="false">SUM(AB20:AB25)</f>
        <v>5695</v>
      </c>
      <c r="AC26" s="3" t="n">
        <f aca="false">SUM(AC20:AC25)</f>
        <v>8521</v>
      </c>
      <c r="AD26" s="3" t="n">
        <f aca="false">SUM(AD20:AD25)</f>
        <v>7151</v>
      </c>
      <c r="AE26" s="3" t="n">
        <f aca="false">SUM(AE20:AE25)</f>
        <v>7625</v>
      </c>
      <c r="AF26" s="3" t="n">
        <f aca="false">SUM(AF20:AF25)</f>
        <v>6966</v>
      </c>
      <c r="AG26" s="3" t="n">
        <f aca="false">SUM(AG20:AG25)</f>
        <v>6266</v>
      </c>
      <c r="AH26" s="3" t="n">
        <f aca="false">SUM(AH20:AH25)</f>
        <v>6623</v>
      </c>
      <c r="AI26" s="3" t="n">
        <f aca="false">SUM(AI20:AI25)</f>
        <v>6382</v>
      </c>
      <c r="AJ26" s="3" t="n">
        <f aca="false">SUM(AJ20:AJ25)</f>
        <v>7518</v>
      </c>
      <c r="AK26" s="3" t="n">
        <f aca="false">SUM(AK20:AK25)</f>
        <v>6169</v>
      </c>
      <c r="AL26" s="3" t="n">
        <f aca="false">SUM(AL20:AL25)</f>
        <v>6623</v>
      </c>
      <c r="AM26" s="3" t="n">
        <f aca="false">SUM(AM20:AM25)</f>
        <v>5519</v>
      </c>
      <c r="AN26" s="3" t="n">
        <f aca="false">SUM(AN20:AN25)</f>
        <v>5710.5</v>
      </c>
      <c r="AO26" s="3" t="n">
        <f aca="false">SUM(AO20:AO25)</f>
        <v>8536</v>
      </c>
      <c r="AP26" s="3" t="n">
        <f aca="false">SUM(AP20:AP25)</f>
        <v>7165</v>
      </c>
      <c r="AQ26" s="3" t="n">
        <f aca="false">SUM(AQ20:AQ25)</f>
        <v>7624</v>
      </c>
      <c r="AR26" s="3" t="n">
        <f aca="false">SUM(AR20:AR25)</f>
        <v>6980.5</v>
      </c>
      <c r="AS26" s="3" t="n">
        <f aca="false">SUM(AS20:AS25)</f>
        <v>6279</v>
      </c>
      <c r="AT26" s="3" t="n">
        <f aca="false">SUM(AT20:AT25)</f>
        <v>6637</v>
      </c>
      <c r="AU26" s="3" t="n">
        <f aca="false">SUM(AU20:AU25)</f>
        <v>6398</v>
      </c>
      <c r="AV26" s="3" t="n">
        <f aca="false">SUM(AV20:AV25)</f>
        <v>7534</v>
      </c>
      <c r="AW26" s="3" t="n">
        <f aca="false">SUM(AW20:AW25)</f>
        <v>6186</v>
      </c>
      <c r="AX26" s="3" t="n">
        <f aca="false">SUM(AX20:AX25)</f>
        <v>6636</v>
      </c>
      <c r="AY26" s="3" t="n">
        <f aca="false">SUM(AY20:AY25)</f>
        <v>5532</v>
      </c>
      <c r="AZ26" s="3" t="n">
        <f aca="false">SUM(AZ20:AZ25)</f>
        <v>5713.5</v>
      </c>
      <c r="BA26" s="3" t="n">
        <f aca="false">SUM(BA20:BA25)</f>
        <v>8539</v>
      </c>
      <c r="BB26" s="3" t="n">
        <f aca="false">SUM(BB20:BB25)</f>
        <v>7167</v>
      </c>
      <c r="BC26" s="3" t="n">
        <f aca="false">SUM(BC20:BC25)</f>
        <v>7624</v>
      </c>
      <c r="BD26" s="3" t="n">
        <f aca="false">SUM(BD20:BD25)</f>
        <v>6983.5</v>
      </c>
      <c r="BE26" s="3" t="n">
        <f aca="false">SUM(BE20:BE25)</f>
        <v>6280</v>
      </c>
      <c r="BF26" s="3" t="n">
        <f aca="false">SUM(BF20:BF25)</f>
        <v>6638</v>
      </c>
      <c r="BG26" s="3" t="n">
        <f aca="false">SUM(BG20:BG25)</f>
        <v>6400</v>
      </c>
      <c r="BH26" s="3" t="n">
        <f aca="false">SUM(BH20:BH25)</f>
        <v>7538</v>
      </c>
      <c r="BI26" s="3" t="n">
        <f aca="false">SUM(BI20:BI25)</f>
        <v>6189</v>
      </c>
      <c r="BJ26" s="3" t="n">
        <f aca="false">SUM(BJ20:BJ25)</f>
        <v>6635</v>
      </c>
      <c r="BK26" s="3" t="n">
        <f aca="false">SUM(BK20:BK25)</f>
        <v>5532</v>
      </c>
      <c r="BL26" s="3" t="n">
        <f aca="false">SUM(BL20:BL25)</f>
        <v>5721</v>
      </c>
      <c r="BM26" s="3" t="n">
        <f aca="false">SUM(BM20:BM25)</f>
        <v>8548</v>
      </c>
      <c r="BN26" s="3" t="n">
        <f aca="false">SUM(BN20:BN25)</f>
        <v>7173</v>
      </c>
      <c r="BO26" s="3" t="n">
        <f aca="false">SUM(BO20:BO25)</f>
        <v>7628</v>
      </c>
      <c r="BP26" s="3" t="n">
        <f aca="false">SUM(BP20:BP25)</f>
        <v>6992</v>
      </c>
      <c r="BQ26" s="3" t="n">
        <f aca="false">SUM(BQ20:BQ25)</f>
        <v>6286</v>
      </c>
      <c r="BR26" s="2"/>
      <c r="BS26" s="2"/>
      <c r="BT26" s="2"/>
      <c r="BU26" s="2"/>
      <c r="BV26" s="2"/>
      <c r="BW26" s="2"/>
      <c r="BX26" s="2"/>
      <c r="BY26" s="2"/>
    </row>
    <row r="27" customFormat="false" ht="12.75" hidden="false" customHeight="false" outlineLevel="0" collapsed="false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customFormat="false" ht="12.75" hidden="false" customHeight="false" outlineLevel="0" collapsed="false">
      <c r="B28" s="12" t="s">
        <v>52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</row>
    <row r="29" customFormat="false" ht="12.75" hidden="false" customHeight="false" outlineLevel="0" collapsed="false">
      <c r="A29" s="0" t="n">
        <v>27</v>
      </c>
      <c r="B29" s="0" t="s">
        <v>53</v>
      </c>
      <c r="C29" s="2" t="n">
        <f aca="false">AVERAGE(J29:O29,S29:U29)</f>
        <v>0</v>
      </c>
      <c r="D29" s="2" t="n">
        <f aca="false">AVERAGE(V29:AB29,AE29:AG29)</f>
        <v>0</v>
      </c>
      <c r="E29" s="2" t="n">
        <f aca="false">AVERAGE(AH29:AN29,AQ29:AS29)</f>
        <v>0</v>
      </c>
      <c r="F29" s="2" t="n">
        <f aca="false">AVERAGE(AT29:AZ29,BC29:BE29)</f>
        <v>0</v>
      </c>
      <c r="G29" s="2" t="n">
        <f aca="false">AVERAGE(BF29:BL29,BO29:BQ29)</f>
        <v>0</v>
      </c>
      <c r="H29" s="2" t="n">
        <f aca="false">AVERAGE(C29:G29)</f>
        <v>0</v>
      </c>
      <c r="I29" s="2"/>
      <c r="J29" s="2" t="n">
        <f aca="false">2002e!F41</f>
        <v>0</v>
      </c>
      <c r="K29" s="2" t="n">
        <f aca="false">2002e!G41</f>
        <v>0</v>
      </c>
      <c r="L29" s="2" t="n">
        <f aca="false">2002e!H41</f>
        <v>0</v>
      </c>
      <c r="M29" s="2" t="n">
        <f aca="false">2002e!I41</f>
        <v>0</v>
      </c>
      <c r="N29" s="2" t="n">
        <f aca="false">2002e!J41</f>
        <v>0</v>
      </c>
      <c r="O29" s="2" t="n">
        <f aca="false">2002e!K41</f>
        <v>0</v>
      </c>
      <c r="P29" s="2" t="n">
        <f aca="false">AVERAGE(2002e!L41,2002e!M41)</f>
        <v>0</v>
      </c>
      <c r="Q29" s="2" t="n">
        <f aca="false">2002e!N41</f>
        <v>0</v>
      </c>
      <c r="R29" s="2" t="n">
        <f aca="false">2002e!O41</f>
        <v>0</v>
      </c>
      <c r="S29" s="2" t="n">
        <f aca="false">2002e!P41</f>
        <v>0</v>
      </c>
      <c r="T29" s="2" t="n">
        <f aca="false">AVERAGE(2003e!C41,2003e!D41)</f>
        <v>0</v>
      </c>
      <c r="U29" s="2" t="n">
        <f aca="false">2003e!E41</f>
        <v>0</v>
      </c>
      <c r="V29" s="2" t="n">
        <f aca="false">2003e!F41</f>
        <v>0</v>
      </c>
      <c r="W29" s="2" t="n">
        <f aca="false">2003e!G41</f>
        <v>0</v>
      </c>
      <c r="X29" s="2" t="n">
        <f aca="false">2003e!H41</f>
        <v>0</v>
      </c>
      <c r="Y29" s="2" t="n">
        <f aca="false">2003e!I41</f>
        <v>0</v>
      </c>
      <c r="Z29" s="2" t="n">
        <f aca="false">2003e!J41</f>
        <v>0</v>
      </c>
      <c r="AA29" s="2" t="n">
        <f aca="false">2003e!K41</f>
        <v>0</v>
      </c>
      <c r="AB29" s="2" t="n">
        <f aca="false">AVERAGE(2003e!L41,2003e!M41)</f>
        <v>0</v>
      </c>
      <c r="AC29" s="2" t="n">
        <f aca="false">2003e!N41</f>
        <v>0</v>
      </c>
      <c r="AD29" s="2" t="n">
        <f aca="false">2003e!O41</f>
        <v>0</v>
      </c>
      <c r="AE29" s="2" t="n">
        <f aca="false">2003e!P41</f>
        <v>0</v>
      </c>
      <c r="AF29" s="2" t="n">
        <f aca="false">AVERAGE(2004e!C41,2004e!D41)</f>
        <v>0</v>
      </c>
      <c r="AG29" s="2" t="n">
        <f aca="false">2004e!E41</f>
        <v>0</v>
      </c>
      <c r="AH29" s="2" t="n">
        <f aca="false">2004e!F41</f>
        <v>0</v>
      </c>
      <c r="AI29" s="2" t="n">
        <f aca="false">2004e!G41</f>
        <v>0</v>
      </c>
      <c r="AJ29" s="2" t="n">
        <f aca="false">2004e!H41</f>
        <v>0</v>
      </c>
      <c r="AK29" s="2" t="n">
        <f aca="false">2004e!I41</f>
        <v>0</v>
      </c>
      <c r="AL29" s="2" t="n">
        <f aca="false">2004e!J41</f>
        <v>0</v>
      </c>
      <c r="AM29" s="2" t="n">
        <f aca="false">2004e!K41</f>
        <v>0</v>
      </c>
      <c r="AN29" s="2" t="n">
        <f aca="false">AVERAGE(2004e!L41,2004e!M41)</f>
        <v>0</v>
      </c>
      <c r="AO29" s="2" t="n">
        <f aca="false">2004e!N41</f>
        <v>0</v>
      </c>
      <c r="AP29" s="2" t="n">
        <f aca="false">2004e!O41</f>
        <v>0</v>
      </c>
      <c r="AQ29" s="2" t="n">
        <f aca="false">2004e!P41</f>
        <v>0</v>
      </c>
      <c r="AR29" s="2" t="n">
        <f aca="false">AVERAGE(2005e!C41,2005e!D41)</f>
        <v>0</v>
      </c>
      <c r="AS29" s="2" t="n">
        <f aca="false">2005e!E41</f>
        <v>0</v>
      </c>
      <c r="AT29" s="2" t="n">
        <f aca="false">2005e!F41</f>
        <v>0</v>
      </c>
      <c r="AU29" s="2" t="n">
        <f aca="false">2005e!G41</f>
        <v>0</v>
      </c>
      <c r="AV29" s="2" t="n">
        <f aca="false">2005e!H41</f>
        <v>0</v>
      </c>
      <c r="AW29" s="2" t="n">
        <f aca="false">2005e!I41</f>
        <v>0</v>
      </c>
      <c r="AX29" s="2" t="n">
        <f aca="false">2005e!J41</f>
        <v>0</v>
      </c>
      <c r="AY29" s="2" t="n">
        <f aca="false">2005e!K41</f>
        <v>0</v>
      </c>
      <c r="AZ29" s="2" t="n">
        <f aca="false">AVERAGE(2005e!L41,2005e!M41)</f>
        <v>0</v>
      </c>
      <c r="BA29" s="2" t="n">
        <f aca="false">2005e!N41</f>
        <v>0</v>
      </c>
      <c r="BB29" s="2" t="n">
        <f aca="false">2005e!O41</f>
        <v>0</v>
      </c>
      <c r="BC29" s="2" t="n">
        <f aca="false">2005e!P41</f>
        <v>0</v>
      </c>
      <c r="BD29" s="2" t="n">
        <f aca="false">AVERAGE(2006e!C41,2006e!D41)</f>
        <v>0</v>
      </c>
      <c r="BE29" s="2" t="n">
        <f aca="false">2006e!E41</f>
        <v>0</v>
      </c>
      <c r="BF29" s="2" t="n">
        <f aca="false">2006e!F41</f>
        <v>0</v>
      </c>
      <c r="BG29" s="2" t="n">
        <f aca="false">2006e!G41</f>
        <v>0</v>
      </c>
      <c r="BH29" s="2" t="n">
        <f aca="false">2006e!H41</f>
        <v>0</v>
      </c>
      <c r="BI29" s="2" t="n">
        <f aca="false">2006e!I41</f>
        <v>0</v>
      </c>
      <c r="BJ29" s="2" t="n">
        <f aca="false">2006e!J41</f>
        <v>0</v>
      </c>
      <c r="BK29" s="2" t="n">
        <f aca="false">2006e!K41</f>
        <v>0</v>
      </c>
      <c r="BL29" s="2" t="n">
        <f aca="false">AVERAGE(2006e!L41,2006e!M41)</f>
        <v>0</v>
      </c>
      <c r="BM29" s="2" t="n">
        <f aca="false">2006e!N41</f>
        <v>0</v>
      </c>
      <c r="BN29" s="2" t="n">
        <f aca="false">2006e!O41</f>
        <v>0</v>
      </c>
      <c r="BO29" s="2" t="n">
        <f aca="false">2006e!P41</f>
        <v>0</v>
      </c>
      <c r="BP29" s="2" t="n">
        <f aca="false">AVERAGE(2007e!C41,2007e!D41)</f>
        <v>0</v>
      </c>
      <c r="BQ29" s="2" t="n">
        <f aca="false">2007e!E41</f>
        <v>0</v>
      </c>
      <c r="BR29" s="2"/>
      <c r="BS29" s="2"/>
      <c r="BT29" s="2"/>
      <c r="BU29" s="2"/>
      <c r="BV29" s="2"/>
      <c r="BW29" s="2"/>
      <c r="BX29" s="2"/>
      <c r="BY29" s="2"/>
    </row>
    <row r="30" customFormat="false" ht="12.75" hidden="false" customHeight="false" outlineLevel="0" collapsed="false">
      <c r="A30" s="0" t="n">
        <v>28</v>
      </c>
      <c r="B30" s="0" t="s">
        <v>54</v>
      </c>
      <c r="C30" s="2" t="n">
        <f aca="false">AVERAGE(J30:O30,S30:U30)</f>
        <v>0</v>
      </c>
      <c r="D30" s="2" t="n">
        <f aca="false">AVERAGE(V30:AB30,AE30:AG30)</f>
        <v>0</v>
      </c>
      <c r="E30" s="2" t="n">
        <f aca="false">AVERAGE(AH30:AN30,AQ30:AS30)</f>
        <v>0</v>
      </c>
      <c r="F30" s="2" t="n">
        <f aca="false">AVERAGE(AT30:AZ30,BC30:BE30)</f>
        <v>0</v>
      </c>
      <c r="G30" s="2" t="n">
        <f aca="false">AVERAGE(BF30:BL30,BO30:BQ30)</f>
        <v>0</v>
      </c>
      <c r="H30" s="2" t="n">
        <f aca="false">AVERAGE(C30:G30)</f>
        <v>0</v>
      </c>
      <c r="I30" s="2"/>
      <c r="J30" s="2" t="n">
        <f aca="false">2002e!F42</f>
        <v>0</v>
      </c>
      <c r="K30" s="2" t="n">
        <f aca="false">2002e!G42</f>
        <v>0</v>
      </c>
      <c r="L30" s="2" t="n">
        <f aca="false">2002e!H42</f>
        <v>0</v>
      </c>
      <c r="M30" s="2" t="n">
        <f aca="false">2002e!I42</f>
        <v>0</v>
      </c>
      <c r="N30" s="2" t="n">
        <f aca="false">2002e!J42</f>
        <v>0</v>
      </c>
      <c r="O30" s="2" t="n">
        <f aca="false">2002e!K42</f>
        <v>0</v>
      </c>
      <c r="P30" s="2" t="n">
        <f aca="false">AVERAGE(2002e!L42,2002e!M42)</f>
        <v>0</v>
      </c>
      <c r="Q30" s="2" t="n">
        <f aca="false">2002e!N42</f>
        <v>0</v>
      </c>
      <c r="R30" s="2" t="n">
        <f aca="false">2002e!O42</f>
        <v>0</v>
      </c>
      <c r="S30" s="2" t="n">
        <f aca="false">2002e!P42</f>
        <v>0</v>
      </c>
      <c r="T30" s="2" t="n">
        <f aca="false">AVERAGE(2003e!C42,2003e!D42)</f>
        <v>0</v>
      </c>
      <c r="U30" s="2" t="n">
        <f aca="false">2003e!E42</f>
        <v>0</v>
      </c>
      <c r="V30" s="2" t="n">
        <f aca="false">2003e!F42</f>
        <v>0</v>
      </c>
      <c r="W30" s="2" t="n">
        <f aca="false">2003e!G42</f>
        <v>0</v>
      </c>
      <c r="X30" s="2" t="n">
        <f aca="false">2003e!H42</f>
        <v>0</v>
      </c>
      <c r="Y30" s="2" t="n">
        <f aca="false">2003e!I42</f>
        <v>0</v>
      </c>
      <c r="Z30" s="2" t="n">
        <f aca="false">2003e!J42</f>
        <v>0</v>
      </c>
      <c r="AA30" s="2" t="n">
        <f aca="false">2003e!K42</f>
        <v>0</v>
      </c>
      <c r="AB30" s="2" t="n">
        <f aca="false">AVERAGE(2003e!L42,2003e!M42)</f>
        <v>0</v>
      </c>
      <c r="AC30" s="2" t="n">
        <f aca="false">2003e!N42</f>
        <v>0</v>
      </c>
      <c r="AD30" s="2" t="n">
        <f aca="false">2003e!O42</f>
        <v>0</v>
      </c>
      <c r="AE30" s="2" t="n">
        <f aca="false">2003e!P42</f>
        <v>0</v>
      </c>
      <c r="AF30" s="2" t="n">
        <f aca="false">AVERAGE(2004e!C42,2004e!D42)</f>
        <v>0</v>
      </c>
      <c r="AG30" s="2" t="n">
        <f aca="false">2004e!E42</f>
        <v>0</v>
      </c>
      <c r="AH30" s="2" t="n">
        <f aca="false">2004e!F42</f>
        <v>0</v>
      </c>
      <c r="AI30" s="2" t="n">
        <f aca="false">2004e!G42</f>
        <v>0</v>
      </c>
      <c r="AJ30" s="2" t="n">
        <f aca="false">2004e!H42</f>
        <v>0</v>
      </c>
      <c r="AK30" s="2" t="n">
        <f aca="false">2004e!I42</f>
        <v>0</v>
      </c>
      <c r="AL30" s="2" t="n">
        <f aca="false">2004e!J42</f>
        <v>0</v>
      </c>
      <c r="AM30" s="2" t="n">
        <f aca="false">2004e!K42</f>
        <v>0</v>
      </c>
      <c r="AN30" s="2" t="n">
        <f aca="false">AVERAGE(2004e!L42,2004e!M42)</f>
        <v>0</v>
      </c>
      <c r="AO30" s="2" t="n">
        <f aca="false">2004e!N42</f>
        <v>0</v>
      </c>
      <c r="AP30" s="2" t="n">
        <f aca="false">2004e!O42</f>
        <v>0</v>
      </c>
      <c r="AQ30" s="2" t="n">
        <f aca="false">2004e!P42</f>
        <v>0</v>
      </c>
      <c r="AR30" s="2" t="n">
        <f aca="false">AVERAGE(2005e!C42,2005e!D42)</f>
        <v>0</v>
      </c>
      <c r="AS30" s="2" t="n">
        <f aca="false">2005e!E42</f>
        <v>0</v>
      </c>
      <c r="AT30" s="2" t="n">
        <f aca="false">2005e!F42</f>
        <v>0</v>
      </c>
      <c r="AU30" s="2" t="n">
        <f aca="false">2005e!G42</f>
        <v>0</v>
      </c>
      <c r="AV30" s="2" t="n">
        <f aca="false">2005e!H42</f>
        <v>0</v>
      </c>
      <c r="AW30" s="2" t="n">
        <f aca="false">2005e!I42</f>
        <v>0</v>
      </c>
      <c r="AX30" s="2" t="n">
        <f aca="false">2005e!J42</f>
        <v>0</v>
      </c>
      <c r="AY30" s="2" t="n">
        <f aca="false">2005e!K42</f>
        <v>0</v>
      </c>
      <c r="AZ30" s="2" t="n">
        <f aca="false">AVERAGE(2005e!L42,2005e!M42)</f>
        <v>0</v>
      </c>
      <c r="BA30" s="2" t="n">
        <f aca="false">2005e!N42</f>
        <v>0</v>
      </c>
      <c r="BB30" s="2" t="n">
        <f aca="false">2005e!O42</f>
        <v>0</v>
      </c>
      <c r="BC30" s="2" t="n">
        <f aca="false">2005e!P42</f>
        <v>0</v>
      </c>
      <c r="BD30" s="2" t="n">
        <f aca="false">AVERAGE(2006e!C42,2006e!D42)</f>
        <v>0</v>
      </c>
      <c r="BE30" s="2" t="n">
        <f aca="false">2006e!E42</f>
        <v>0</v>
      </c>
      <c r="BF30" s="2" t="n">
        <f aca="false">2006e!F42</f>
        <v>0</v>
      </c>
      <c r="BG30" s="2" t="n">
        <f aca="false">2006e!G42</f>
        <v>0</v>
      </c>
      <c r="BH30" s="2" t="n">
        <f aca="false">2006e!H42</f>
        <v>0</v>
      </c>
      <c r="BI30" s="2" t="n">
        <f aca="false">2006e!I42</f>
        <v>0</v>
      </c>
      <c r="BJ30" s="2" t="n">
        <f aca="false">2006e!J42</f>
        <v>0</v>
      </c>
      <c r="BK30" s="2" t="n">
        <f aca="false">2006e!K42</f>
        <v>0</v>
      </c>
      <c r="BL30" s="2" t="n">
        <f aca="false">AVERAGE(2006e!L42,2006e!M42)</f>
        <v>0</v>
      </c>
      <c r="BM30" s="2" t="n">
        <f aca="false">2006e!N42</f>
        <v>0</v>
      </c>
      <c r="BN30" s="2" t="n">
        <f aca="false">2006e!O42</f>
        <v>0</v>
      </c>
      <c r="BO30" s="2" t="n">
        <f aca="false">2006e!P42</f>
        <v>0</v>
      </c>
      <c r="BP30" s="2" t="n">
        <f aca="false">AVERAGE(2007e!C42,2007e!D42)</f>
        <v>0</v>
      </c>
      <c r="BQ30" s="2" t="n">
        <f aca="false">2007e!E42</f>
        <v>0</v>
      </c>
      <c r="BR30" s="2"/>
      <c r="BS30" s="2"/>
      <c r="BT30" s="2"/>
      <c r="BU30" s="2"/>
      <c r="BV30" s="2"/>
      <c r="BW30" s="2"/>
      <c r="BX30" s="2"/>
      <c r="BY30" s="2"/>
    </row>
    <row r="31" customFormat="false" ht="12.75" hidden="false" customHeight="false" outlineLevel="0" collapsed="false">
      <c r="A31" s="0" t="n">
        <v>29</v>
      </c>
      <c r="B31" s="0" t="s">
        <v>55</v>
      </c>
      <c r="C31" s="2" t="n">
        <f aca="false">AVERAGE(J31:O31,S31:U31)</f>
        <v>29.2222222222222</v>
      </c>
      <c r="D31" s="2" t="n">
        <f aca="false">AVERAGE(V31:AB31,AE31:AG31)</f>
        <v>29.3</v>
      </c>
      <c r="E31" s="2" t="n">
        <f aca="false">AVERAGE(AH31:AN31,AQ31:AS31)</f>
        <v>29.3</v>
      </c>
      <c r="F31" s="2" t="n">
        <f aca="false">AVERAGE(AT31:AZ31,BC31:BE31)</f>
        <v>29.3</v>
      </c>
      <c r="G31" s="2" t="n">
        <f aca="false">AVERAGE(BF31:BL31,BO31:BQ31)</f>
        <v>29.3</v>
      </c>
      <c r="H31" s="2" t="n">
        <f aca="false">AVERAGE(C31:G31)</f>
        <v>29.2844444444444</v>
      </c>
      <c r="I31" s="2"/>
      <c r="J31" s="2" t="n">
        <f aca="false">2002e!F43</f>
        <v>28</v>
      </c>
      <c r="K31" s="2" t="n">
        <f aca="false">2002e!G43</f>
        <v>29</v>
      </c>
      <c r="L31" s="2" t="n">
        <f aca="false">2002e!H43</f>
        <v>31</v>
      </c>
      <c r="M31" s="2" t="n">
        <f aca="false">2002e!I43</f>
        <v>32</v>
      </c>
      <c r="N31" s="2" t="n">
        <f aca="false">2002e!J43</f>
        <v>31</v>
      </c>
      <c r="O31" s="2" t="n">
        <f aca="false">2002e!K43</f>
        <v>31</v>
      </c>
      <c r="P31" s="2" t="n">
        <f aca="false">AVERAGE(2002e!L43,2002e!M43)</f>
        <v>30</v>
      </c>
      <c r="Q31" s="2" t="n">
        <f aca="false">2002e!N43</f>
        <v>27</v>
      </c>
      <c r="R31" s="2" t="n">
        <f aca="false">2002e!O43</f>
        <v>27</v>
      </c>
      <c r="S31" s="2" t="n">
        <f aca="false">2002e!P43</f>
        <v>27</v>
      </c>
      <c r="T31" s="2" t="n">
        <f aca="false">AVERAGE(2003e!C43,2003e!D43)</f>
        <v>27</v>
      </c>
      <c r="U31" s="2" t="n">
        <f aca="false">2003e!E43</f>
        <v>27</v>
      </c>
      <c r="V31" s="2" t="n">
        <f aca="false">2003e!F43</f>
        <v>28</v>
      </c>
      <c r="W31" s="2" t="n">
        <f aca="false">2003e!G43</f>
        <v>29</v>
      </c>
      <c r="X31" s="2" t="n">
        <f aca="false">2003e!H43</f>
        <v>31</v>
      </c>
      <c r="Y31" s="2" t="n">
        <f aca="false">2003e!I43</f>
        <v>32</v>
      </c>
      <c r="Z31" s="2" t="n">
        <f aca="false">2003e!J43</f>
        <v>31</v>
      </c>
      <c r="AA31" s="2" t="n">
        <f aca="false">2003e!K43</f>
        <v>31</v>
      </c>
      <c r="AB31" s="2" t="n">
        <f aca="false">AVERAGE(2003e!L43,2003e!M43)</f>
        <v>30</v>
      </c>
      <c r="AC31" s="2" t="n">
        <f aca="false">2003e!N43</f>
        <v>27</v>
      </c>
      <c r="AD31" s="2" t="n">
        <f aca="false">2003e!O43</f>
        <v>27</v>
      </c>
      <c r="AE31" s="2" t="n">
        <f aca="false">2003e!P43</f>
        <v>27</v>
      </c>
      <c r="AF31" s="2" t="n">
        <f aca="false">AVERAGE(2004e!C43,2004e!D43)</f>
        <v>27</v>
      </c>
      <c r="AG31" s="2" t="n">
        <f aca="false">2004e!E43</f>
        <v>27</v>
      </c>
      <c r="AH31" s="2" t="n">
        <f aca="false">2004e!F43</f>
        <v>28</v>
      </c>
      <c r="AI31" s="2" t="n">
        <f aca="false">2004e!G43</f>
        <v>29</v>
      </c>
      <c r="AJ31" s="2" t="n">
        <f aca="false">2004e!H43</f>
        <v>31</v>
      </c>
      <c r="AK31" s="2" t="n">
        <f aca="false">2004e!I43</f>
        <v>32</v>
      </c>
      <c r="AL31" s="2" t="n">
        <f aca="false">2004e!J43</f>
        <v>31</v>
      </c>
      <c r="AM31" s="2" t="n">
        <f aca="false">2004e!K43</f>
        <v>31</v>
      </c>
      <c r="AN31" s="2" t="n">
        <f aca="false">AVERAGE(2004e!L43,2004e!M43)</f>
        <v>30</v>
      </c>
      <c r="AO31" s="2" t="n">
        <f aca="false">2004e!N43</f>
        <v>27</v>
      </c>
      <c r="AP31" s="2" t="n">
        <f aca="false">2004e!O43</f>
        <v>27</v>
      </c>
      <c r="AQ31" s="2" t="n">
        <f aca="false">2004e!P43</f>
        <v>27</v>
      </c>
      <c r="AR31" s="2" t="n">
        <f aca="false">AVERAGE(2005e!C43,2005e!D43)</f>
        <v>27</v>
      </c>
      <c r="AS31" s="2" t="n">
        <f aca="false">2005e!E43</f>
        <v>27</v>
      </c>
      <c r="AT31" s="2" t="n">
        <f aca="false">2005e!F43</f>
        <v>28</v>
      </c>
      <c r="AU31" s="2" t="n">
        <f aca="false">2005e!G43</f>
        <v>29</v>
      </c>
      <c r="AV31" s="2" t="n">
        <f aca="false">2005e!H43</f>
        <v>31</v>
      </c>
      <c r="AW31" s="2" t="n">
        <f aca="false">2005e!I43</f>
        <v>32</v>
      </c>
      <c r="AX31" s="2" t="n">
        <f aca="false">2005e!J43</f>
        <v>31</v>
      </c>
      <c r="AY31" s="2" t="n">
        <f aca="false">2005e!K43</f>
        <v>31</v>
      </c>
      <c r="AZ31" s="2" t="n">
        <f aca="false">AVERAGE(2005e!L43,2005e!M43)</f>
        <v>30</v>
      </c>
      <c r="BA31" s="2" t="n">
        <f aca="false">2005e!N43</f>
        <v>27</v>
      </c>
      <c r="BB31" s="2" t="n">
        <f aca="false">2005e!O43</f>
        <v>27</v>
      </c>
      <c r="BC31" s="2" t="n">
        <f aca="false">2005e!P43</f>
        <v>27</v>
      </c>
      <c r="BD31" s="2" t="n">
        <f aca="false">AVERAGE(2006e!C43,2006e!D43)</f>
        <v>27</v>
      </c>
      <c r="BE31" s="2" t="n">
        <f aca="false">2006e!E43</f>
        <v>27</v>
      </c>
      <c r="BF31" s="2" t="n">
        <f aca="false">2006e!F43</f>
        <v>28</v>
      </c>
      <c r="BG31" s="2" t="n">
        <f aca="false">2006e!G43</f>
        <v>29</v>
      </c>
      <c r="BH31" s="2" t="n">
        <f aca="false">2006e!H43</f>
        <v>31</v>
      </c>
      <c r="BI31" s="2" t="n">
        <f aca="false">2006e!I43</f>
        <v>32</v>
      </c>
      <c r="BJ31" s="2" t="n">
        <f aca="false">2006e!J43</f>
        <v>31</v>
      </c>
      <c r="BK31" s="2" t="n">
        <f aca="false">2006e!K43</f>
        <v>31</v>
      </c>
      <c r="BL31" s="2" t="n">
        <f aca="false">AVERAGE(2006e!L43,2006e!M43)</f>
        <v>30</v>
      </c>
      <c r="BM31" s="2" t="n">
        <f aca="false">2006e!N43</f>
        <v>27</v>
      </c>
      <c r="BN31" s="2" t="n">
        <f aca="false">2006e!O43</f>
        <v>27</v>
      </c>
      <c r="BO31" s="2" t="n">
        <f aca="false">2006e!P43</f>
        <v>27</v>
      </c>
      <c r="BP31" s="2" t="n">
        <f aca="false">AVERAGE(2007e!C43,2007e!D43)</f>
        <v>27</v>
      </c>
      <c r="BQ31" s="2" t="n">
        <f aca="false">2007e!E43</f>
        <v>27</v>
      </c>
      <c r="BR31" s="2"/>
      <c r="BS31" s="2"/>
      <c r="BT31" s="2"/>
      <c r="BU31" s="2"/>
      <c r="BV31" s="2"/>
      <c r="BW31" s="2"/>
      <c r="BX31" s="2"/>
      <c r="BY31" s="2"/>
    </row>
    <row r="32" customFormat="false" ht="12.75" hidden="false" customHeight="false" outlineLevel="0" collapsed="false">
      <c r="A32" s="0" t="n">
        <v>30</v>
      </c>
      <c r="B32" s="0" t="s">
        <v>56</v>
      </c>
      <c r="C32" s="2" t="n">
        <f aca="false">AVERAGE(J32:O32,S32:U32)</f>
        <v>0</v>
      </c>
      <c r="D32" s="2" t="n">
        <f aca="false">AVERAGE(V32:AB32,AE32:AG32)</f>
        <v>0</v>
      </c>
      <c r="E32" s="2" t="n">
        <f aca="false">AVERAGE(AH32:AN32,AQ32:AS32)</f>
        <v>0</v>
      </c>
      <c r="F32" s="2" t="n">
        <f aca="false">AVERAGE(AT32:AZ32,BC32:BE32)</f>
        <v>0</v>
      </c>
      <c r="G32" s="2" t="n">
        <f aca="false">AVERAGE(BF32:BL32,BO32:BQ32)</f>
        <v>0</v>
      </c>
      <c r="H32" s="2" t="n">
        <f aca="false">AVERAGE(C32:G32)</f>
        <v>0</v>
      </c>
      <c r="I32" s="2"/>
      <c r="J32" s="2" t="n">
        <f aca="false">2002e!F44</f>
        <v>0</v>
      </c>
      <c r="K32" s="2" t="n">
        <f aca="false">2002e!G44</f>
        <v>0</v>
      </c>
      <c r="L32" s="2" t="n">
        <f aca="false">2002e!H44</f>
        <v>0</v>
      </c>
      <c r="M32" s="2" t="n">
        <f aca="false">2002e!I44</f>
        <v>0</v>
      </c>
      <c r="N32" s="2" t="n">
        <f aca="false">2002e!J44</f>
        <v>0</v>
      </c>
      <c r="O32" s="2" t="n">
        <f aca="false">2002e!K44</f>
        <v>0</v>
      </c>
      <c r="P32" s="2" t="n">
        <f aca="false">AVERAGE(2002e!L44,2002e!M44)</f>
        <v>0</v>
      </c>
      <c r="Q32" s="2" t="n">
        <f aca="false">2002e!N44</f>
        <v>0</v>
      </c>
      <c r="R32" s="2" t="n">
        <f aca="false">2002e!O44</f>
        <v>0</v>
      </c>
      <c r="S32" s="2" t="n">
        <f aca="false">2002e!P44</f>
        <v>0</v>
      </c>
      <c r="T32" s="2" t="n">
        <f aca="false">AVERAGE(2003e!C44,2003e!D44)</f>
        <v>0</v>
      </c>
      <c r="U32" s="2" t="n">
        <f aca="false">2003e!E44</f>
        <v>0</v>
      </c>
      <c r="V32" s="2" t="n">
        <f aca="false">2003e!F44</f>
        <v>0</v>
      </c>
      <c r="W32" s="2" t="n">
        <f aca="false">2003e!G44</f>
        <v>0</v>
      </c>
      <c r="X32" s="2" t="n">
        <f aca="false">2003e!H44</f>
        <v>0</v>
      </c>
      <c r="Y32" s="2" t="n">
        <f aca="false">2003e!I44</f>
        <v>0</v>
      </c>
      <c r="Z32" s="2" t="n">
        <f aca="false">2003e!J44</f>
        <v>0</v>
      </c>
      <c r="AA32" s="2" t="n">
        <f aca="false">2003e!K44</f>
        <v>0</v>
      </c>
      <c r="AB32" s="2" t="n">
        <f aca="false">AVERAGE(2003e!L44,2003e!M44)</f>
        <v>0</v>
      </c>
      <c r="AC32" s="2" t="n">
        <f aca="false">2003e!N44</f>
        <v>0</v>
      </c>
      <c r="AD32" s="2" t="n">
        <f aca="false">2003e!O44</f>
        <v>0</v>
      </c>
      <c r="AE32" s="2" t="n">
        <f aca="false">2003e!P44</f>
        <v>0</v>
      </c>
      <c r="AF32" s="2" t="n">
        <f aca="false">AVERAGE(2004e!C44,2004e!D44)</f>
        <v>0</v>
      </c>
      <c r="AG32" s="2" t="n">
        <f aca="false">2004e!E44</f>
        <v>0</v>
      </c>
      <c r="AH32" s="2" t="n">
        <f aca="false">2004e!F44</f>
        <v>0</v>
      </c>
      <c r="AI32" s="2" t="n">
        <f aca="false">2004e!G44</f>
        <v>0</v>
      </c>
      <c r="AJ32" s="2" t="n">
        <f aca="false">2004e!H44</f>
        <v>0</v>
      </c>
      <c r="AK32" s="2" t="n">
        <f aca="false">2004e!I44</f>
        <v>0</v>
      </c>
      <c r="AL32" s="2" t="n">
        <f aca="false">2004e!J44</f>
        <v>0</v>
      </c>
      <c r="AM32" s="2" t="n">
        <f aca="false">2004e!K44</f>
        <v>0</v>
      </c>
      <c r="AN32" s="2" t="n">
        <f aca="false">AVERAGE(2004e!L44,2004e!M44)</f>
        <v>0</v>
      </c>
      <c r="AO32" s="2" t="n">
        <f aca="false">2004e!N44</f>
        <v>0</v>
      </c>
      <c r="AP32" s="2" t="n">
        <f aca="false">2004e!O44</f>
        <v>0</v>
      </c>
      <c r="AQ32" s="2" t="n">
        <f aca="false">2004e!P44</f>
        <v>0</v>
      </c>
      <c r="AR32" s="2" t="n">
        <f aca="false">AVERAGE(2005e!C44,2005e!D44)</f>
        <v>0</v>
      </c>
      <c r="AS32" s="2" t="n">
        <f aca="false">2005e!E44</f>
        <v>0</v>
      </c>
      <c r="AT32" s="2" t="n">
        <f aca="false">2005e!F44</f>
        <v>0</v>
      </c>
      <c r="AU32" s="2" t="n">
        <f aca="false">2005e!G44</f>
        <v>0</v>
      </c>
      <c r="AV32" s="2" t="n">
        <f aca="false">2005e!H44</f>
        <v>0</v>
      </c>
      <c r="AW32" s="2" t="n">
        <f aca="false">2005e!I44</f>
        <v>0</v>
      </c>
      <c r="AX32" s="2" t="n">
        <f aca="false">2005e!J44</f>
        <v>0</v>
      </c>
      <c r="AY32" s="2" t="n">
        <f aca="false">2005e!K44</f>
        <v>0</v>
      </c>
      <c r="AZ32" s="2" t="n">
        <f aca="false">AVERAGE(2005e!L44,2005e!M44)</f>
        <v>0</v>
      </c>
      <c r="BA32" s="2" t="n">
        <f aca="false">2005e!N44</f>
        <v>0</v>
      </c>
      <c r="BB32" s="2" t="n">
        <f aca="false">2005e!O44</f>
        <v>0</v>
      </c>
      <c r="BC32" s="2" t="n">
        <f aca="false">2005e!P44</f>
        <v>0</v>
      </c>
      <c r="BD32" s="2" t="n">
        <f aca="false">AVERAGE(2006e!C44,2006e!D44)</f>
        <v>0</v>
      </c>
      <c r="BE32" s="2" t="n">
        <f aca="false">2006e!E44</f>
        <v>0</v>
      </c>
      <c r="BF32" s="2" t="n">
        <f aca="false">2006e!F44</f>
        <v>0</v>
      </c>
      <c r="BG32" s="2" t="n">
        <f aca="false">2006e!G44</f>
        <v>0</v>
      </c>
      <c r="BH32" s="2" t="n">
        <f aca="false">2006e!H44</f>
        <v>0</v>
      </c>
      <c r="BI32" s="2" t="n">
        <f aca="false">2006e!I44</f>
        <v>0</v>
      </c>
      <c r="BJ32" s="2" t="n">
        <f aca="false">2006e!J44</f>
        <v>0</v>
      </c>
      <c r="BK32" s="2" t="n">
        <f aca="false">2006e!K44</f>
        <v>0</v>
      </c>
      <c r="BL32" s="2" t="n">
        <f aca="false">AVERAGE(2006e!L44,2006e!M44)</f>
        <v>0</v>
      </c>
      <c r="BM32" s="2" t="n">
        <f aca="false">2006e!N44</f>
        <v>0</v>
      </c>
      <c r="BN32" s="2" t="n">
        <f aca="false">2006e!O44</f>
        <v>0</v>
      </c>
      <c r="BO32" s="2" t="n">
        <f aca="false">2006e!P44</f>
        <v>0</v>
      </c>
      <c r="BP32" s="2" t="n">
        <f aca="false">AVERAGE(2007e!C44,2007e!D44)</f>
        <v>0</v>
      </c>
      <c r="BQ32" s="2" t="n">
        <f aca="false">2007e!E44</f>
        <v>0</v>
      </c>
      <c r="BR32" s="2"/>
      <c r="BS32" s="2"/>
      <c r="BT32" s="2"/>
      <c r="BU32" s="2"/>
      <c r="BV32" s="2"/>
      <c r="BW32" s="2"/>
      <c r="BX32" s="2"/>
      <c r="BY32" s="2"/>
    </row>
    <row r="33" customFormat="false" ht="12.75" hidden="false" customHeight="false" outlineLevel="0" collapsed="false">
      <c r="A33" s="0" t="n">
        <v>31</v>
      </c>
      <c r="B33" s="0" t="s">
        <v>57</v>
      </c>
      <c r="C33" s="2" t="n">
        <f aca="false">AVERAGE(J33:O33,S33:U33)</f>
        <v>242.111111111111</v>
      </c>
      <c r="D33" s="2" t="n">
        <f aca="false">AVERAGE(V33:AB33,AE33:AG33)</f>
        <v>236.75</v>
      </c>
      <c r="E33" s="2" t="n">
        <f aca="false">AVERAGE(AH33:AN33,AQ33:AS33)</f>
        <v>219.35</v>
      </c>
      <c r="F33" s="2" t="n">
        <f aca="false">AVERAGE(AT33:AZ33,BC33:BE33)</f>
        <v>201.65</v>
      </c>
      <c r="G33" s="2" t="n">
        <f aca="false">AVERAGE(BF33:BL33,BO33:BQ33)</f>
        <v>201.65</v>
      </c>
      <c r="H33" s="2" t="n">
        <f aca="false">AVERAGE(C33:G33)</f>
        <v>220.302222222222</v>
      </c>
      <c r="I33" s="2"/>
      <c r="J33" s="2" t="n">
        <f aca="false">2002e!F45</f>
        <v>255</v>
      </c>
      <c r="K33" s="2" t="n">
        <f aca="false">2002e!G45</f>
        <v>255</v>
      </c>
      <c r="L33" s="2" t="n">
        <f aca="false">2002e!H45</f>
        <v>310</v>
      </c>
      <c r="M33" s="2" t="n">
        <f aca="false">2002e!I45</f>
        <v>284</v>
      </c>
      <c r="N33" s="2" t="n">
        <f aca="false">2002e!J45</f>
        <v>240</v>
      </c>
      <c r="O33" s="2" t="n">
        <f aca="false">2002e!K45</f>
        <v>203</v>
      </c>
      <c r="P33" s="2" t="n">
        <f aca="false">AVERAGE(2002e!L45,2002e!M45)</f>
        <v>188.5</v>
      </c>
      <c r="Q33" s="2" t="n">
        <f aca="false">2002e!N45</f>
        <v>82</v>
      </c>
      <c r="R33" s="2" t="n">
        <f aca="false">2002e!O45</f>
        <v>174</v>
      </c>
      <c r="S33" s="2" t="n">
        <f aca="false">2002e!P45</f>
        <v>205</v>
      </c>
      <c r="T33" s="2" t="n">
        <f aca="false">AVERAGE(2003e!C45,2003e!D45)</f>
        <v>197</v>
      </c>
      <c r="U33" s="2" t="n">
        <f aca="false">2003e!E45</f>
        <v>230</v>
      </c>
      <c r="V33" s="2" t="n">
        <f aca="false">2003e!F45</f>
        <v>255</v>
      </c>
      <c r="W33" s="2" t="n">
        <f aca="false">2003e!G45</f>
        <v>255</v>
      </c>
      <c r="X33" s="2" t="n">
        <f aca="false">2003e!H45</f>
        <v>310</v>
      </c>
      <c r="Y33" s="2" t="n">
        <f aca="false">2003e!I45</f>
        <v>284</v>
      </c>
      <c r="Z33" s="2" t="n">
        <f aca="false">2003e!J45</f>
        <v>240</v>
      </c>
      <c r="AA33" s="2" t="n">
        <f aca="false">2003e!K45</f>
        <v>203</v>
      </c>
      <c r="AB33" s="2" t="n">
        <f aca="false">AVERAGE(2003e!L45,2003e!M45)</f>
        <v>188.5</v>
      </c>
      <c r="AC33" s="2" t="n">
        <f aca="false">2003e!N45</f>
        <v>82</v>
      </c>
      <c r="AD33" s="2" t="n">
        <f aca="false">2003e!O45</f>
        <v>174</v>
      </c>
      <c r="AE33" s="2" t="n">
        <f aca="false">2003e!P45</f>
        <v>205</v>
      </c>
      <c r="AF33" s="2" t="n">
        <f aca="false">AVERAGE(2004e!C45,2004e!D45)</f>
        <v>197</v>
      </c>
      <c r="AG33" s="2" t="n">
        <f aca="false">2004e!E45</f>
        <v>230</v>
      </c>
      <c r="AH33" s="2" t="n">
        <f aca="false">2004e!F45</f>
        <v>255</v>
      </c>
      <c r="AI33" s="2" t="n">
        <f aca="false">2004e!G45</f>
        <v>255</v>
      </c>
      <c r="AJ33" s="2" t="n">
        <f aca="false">2004e!H45</f>
        <v>310</v>
      </c>
      <c r="AK33" s="2" t="n">
        <f aca="false">2004e!I45</f>
        <v>284</v>
      </c>
      <c r="AL33" s="2" t="n">
        <f aca="false">2004e!J45</f>
        <v>240</v>
      </c>
      <c r="AM33" s="2" t="n">
        <f aca="false">2004e!K45</f>
        <v>203</v>
      </c>
      <c r="AN33" s="2" t="n">
        <f aca="false">AVERAGE(2004e!L45,2004e!M45)</f>
        <v>188.5</v>
      </c>
      <c r="AO33" s="2" t="n">
        <f aca="false">2004e!N45</f>
        <v>82</v>
      </c>
      <c r="AP33" s="2" t="n">
        <f aca="false">2004e!O45</f>
        <v>174</v>
      </c>
      <c r="AQ33" s="2" t="n">
        <f aca="false">2004e!P45</f>
        <v>205</v>
      </c>
      <c r="AR33" s="2" t="n">
        <f aca="false">AVERAGE(2005e!C45,2005e!D45)</f>
        <v>110</v>
      </c>
      <c r="AS33" s="2" t="n">
        <f aca="false">2005e!E45</f>
        <v>143</v>
      </c>
      <c r="AT33" s="2" t="n">
        <f aca="false">2005e!F45</f>
        <v>180</v>
      </c>
      <c r="AU33" s="2" t="n">
        <f aca="false">2005e!G45</f>
        <v>248</v>
      </c>
      <c r="AV33" s="2" t="n">
        <f aca="false">2005e!H45</f>
        <v>303</v>
      </c>
      <c r="AW33" s="2" t="n">
        <f aca="false">2005e!I45</f>
        <v>277</v>
      </c>
      <c r="AX33" s="2" t="n">
        <f aca="false">2005e!J45</f>
        <v>233</v>
      </c>
      <c r="AY33" s="2" t="n">
        <f aca="false">2005e!K45</f>
        <v>203</v>
      </c>
      <c r="AZ33" s="2" t="n">
        <f aca="false">AVERAGE(2005e!L45,2005e!M45)</f>
        <v>188.5</v>
      </c>
      <c r="BA33" s="2" t="n">
        <f aca="false">2005e!N45</f>
        <v>82</v>
      </c>
      <c r="BB33" s="2" t="n">
        <f aca="false">2005e!O45</f>
        <v>100</v>
      </c>
      <c r="BC33" s="2" t="n">
        <f aca="false">2005e!P45</f>
        <v>131</v>
      </c>
      <c r="BD33" s="2" t="n">
        <f aca="false">AVERAGE(2006e!C45,2006e!D45)</f>
        <v>110</v>
      </c>
      <c r="BE33" s="2" t="n">
        <f aca="false">2006e!E45</f>
        <v>143</v>
      </c>
      <c r="BF33" s="2" t="n">
        <f aca="false">2006e!F45</f>
        <v>180</v>
      </c>
      <c r="BG33" s="2" t="n">
        <f aca="false">2006e!G45</f>
        <v>248</v>
      </c>
      <c r="BH33" s="2" t="n">
        <f aca="false">2006e!H45</f>
        <v>303</v>
      </c>
      <c r="BI33" s="2" t="n">
        <f aca="false">2006e!I45</f>
        <v>277</v>
      </c>
      <c r="BJ33" s="2" t="n">
        <f aca="false">2006e!J45</f>
        <v>233</v>
      </c>
      <c r="BK33" s="2" t="n">
        <f aca="false">2006e!K45</f>
        <v>203</v>
      </c>
      <c r="BL33" s="2" t="n">
        <f aca="false">AVERAGE(2006e!L45,2006e!M45)</f>
        <v>188.5</v>
      </c>
      <c r="BM33" s="2" t="n">
        <f aca="false">2006e!N45</f>
        <v>82</v>
      </c>
      <c r="BN33" s="2" t="n">
        <f aca="false">2006e!O45</f>
        <v>100</v>
      </c>
      <c r="BO33" s="2" t="n">
        <f aca="false">2006e!P45</f>
        <v>131</v>
      </c>
      <c r="BP33" s="2" t="n">
        <f aca="false">AVERAGE(2007e!C45,2007e!D45)</f>
        <v>110</v>
      </c>
      <c r="BQ33" s="2" t="n">
        <f aca="false">2007e!E45</f>
        <v>143</v>
      </c>
      <c r="BR33" s="2"/>
      <c r="BS33" s="2"/>
      <c r="BT33" s="2"/>
      <c r="BU33" s="2"/>
      <c r="BV33" s="2"/>
      <c r="BW33" s="2"/>
      <c r="BX33" s="2"/>
      <c r="BY33" s="2"/>
    </row>
    <row r="34" customFormat="false" ht="12.75" hidden="false" customHeight="false" outlineLevel="0" collapsed="false">
      <c r="A34" s="0" t="n">
        <v>32</v>
      </c>
      <c r="B34" s="0" t="s">
        <v>58</v>
      </c>
      <c r="C34" s="2" t="n">
        <f aca="false">AVERAGE(J34:O34,S34:U34)</f>
        <v>407.444444444444</v>
      </c>
      <c r="D34" s="2" t="n">
        <f aca="false">AVERAGE(V34:AB34,AE34:AG34)</f>
        <v>389.8</v>
      </c>
      <c r="E34" s="2" t="n">
        <f aca="false">AVERAGE(AH34:AN34,AQ34:AS34)</f>
        <v>364.6</v>
      </c>
      <c r="F34" s="2" t="n">
        <f aca="false">AVERAGE(AT34:AZ34,BC34:BE34)</f>
        <v>364.6</v>
      </c>
      <c r="G34" s="2" t="n">
        <f aca="false">AVERAGE(BF34:BL34,BO34:BQ34)</f>
        <v>364.6</v>
      </c>
      <c r="H34" s="2" t="n">
        <f aca="false">AVERAGE(C34:G34)</f>
        <v>378.208888888889</v>
      </c>
      <c r="I34" s="2"/>
      <c r="J34" s="2" t="n">
        <f aca="false">2002e!F46</f>
        <v>434</v>
      </c>
      <c r="K34" s="2" t="n">
        <f aca="false">2002e!G46</f>
        <v>434</v>
      </c>
      <c r="L34" s="2" t="n">
        <f aca="false">2002e!H46</f>
        <v>434</v>
      </c>
      <c r="M34" s="2" t="n">
        <f aca="false">2002e!I46</f>
        <v>434</v>
      </c>
      <c r="N34" s="2" t="n">
        <f aca="false">2002e!J46</f>
        <v>434</v>
      </c>
      <c r="O34" s="2" t="n">
        <f aca="false">2002e!K46</f>
        <v>434</v>
      </c>
      <c r="P34" s="2" t="n">
        <f aca="false">AVERAGE(2002e!L46,2002e!M46)</f>
        <v>429</v>
      </c>
      <c r="Q34" s="2" t="n">
        <f aca="false">2002e!N46</f>
        <v>317</v>
      </c>
      <c r="R34" s="2" t="n">
        <f aca="false">2002e!O46</f>
        <v>429</v>
      </c>
      <c r="S34" s="2" t="n">
        <f aca="false">2002e!P46</f>
        <v>317</v>
      </c>
      <c r="T34" s="2" t="n">
        <f aca="false">AVERAGE(2003e!C46,2003e!D46)</f>
        <v>317</v>
      </c>
      <c r="U34" s="2" t="n">
        <f aca="false">2003e!E46</f>
        <v>429</v>
      </c>
      <c r="V34" s="2" t="n">
        <f aca="false">2003e!F46</f>
        <v>429</v>
      </c>
      <c r="W34" s="2" t="n">
        <f aca="false">2003e!G46</f>
        <v>429</v>
      </c>
      <c r="X34" s="2" t="n">
        <f aca="false">2003e!H46</f>
        <v>429</v>
      </c>
      <c r="Y34" s="2" t="n">
        <f aca="false">2003e!I46</f>
        <v>429</v>
      </c>
      <c r="Z34" s="2" t="n">
        <f aca="false">2003e!J46</f>
        <v>429</v>
      </c>
      <c r="AA34" s="2" t="n">
        <f aca="false">2003e!K46</f>
        <v>429</v>
      </c>
      <c r="AB34" s="2" t="n">
        <f aca="false">AVERAGE(2003e!L46,2003e!M46)</f>
        <v>387</v>
      </c>
      <c r="AC34" s="2" t="n">
        <f aca="false">2003e!N46</f>
        <v>275</v>
      </c>
      <c r="AD34" s="2" t="n">
        <f aca="false">2003e!O46</f>
        <v>387</v>
      </c>
      <c r="AE34" s="2" t="n">
        <f aca="false">2003e!P46</f>
        <v>275</v>
      </c>
      <c r="AF34" s="2" t="n">
        <f aca="false">AVERAGE(2004e!C46,2004e!D46)</f>
        <v>275</v>
      </c>
      <c r="AG34" s="2" t="n">
        <f aca="false">2004e!E46</f>
        <v>387</v>
      </c>
      <c r="AH34" s="2" t="n">
        <f aca="false">2004e!F46</f>
        <v>387</v>
      </c>
      <c r="AI34" s="2" t="n">
        <f aca="false">2004e!G46</f>
        <v>387</v>
      </c>
      <c r="AJ34" s="2" t="n">
        <f aca="false">2004e!H46</f>
        <v>387</v>
      </c>
      <c r="AK34" s="2" t="n">
        <f aca="false">2004e!I46</f>
        <v>387</v>
      </c>
      <c r="AL34" s="2" t="n">
        <f aca="false">2004e!J46</f>
        <v>387</v>
      </c>
      <c r="AM34" s="2" t="n">
        <f aca="false">2004e!K46</f>
        <v>387</v>
      </c>
      <c r="AN34" s="2" t="n">
        <f aca="false">AVERAGE(2004e!L46,2004e!M46)</f>
        <v>387</v>
      </c>
      <c r="AO34" s="2" t="n">
        <f aca="false">2004e!N46</f>
        <v>275</v>
      </c>
      <c r="AP34" s="2" t="n">
        <f aca="false">2004e!O46</f>
        <v>387</v>
      </c>
      <c r="AQ34" s="2" t="n">
        <f aca="false">2004e!P46</f>
        <v>275</v>
      </c>
      <c r="AR34" s="2" t="n">
        <f aca="false">AVERAGE(2005e!C46,2005e!D46)</f>
        <v>275</v>
      </c>
      <c r="AS34" s="2" t="n">
        <f aca="false">2005e!E46</f>
        <v>387</v>
      </c>
      <c r="AT34" s="2" t="n">
        <f aca="false">2005e!F46</f>
        <v>387</v>
      </c>
      <c r="AU34" s="2" t="n">
        <f aca="false">2005e!G46</f>
        <v>387</v>
      </c>
      <c r="AV34" s="2" t="n">
        <f aca="false">2005e!H46</f>
        <v>387</v>
      </c>
      <c r="AW34" s="2" t="n">
        <f aca="false">2005e!I46</f>
        <v>387</v>
      </c>
      <c r="AX34" s="2" t="n">
        <f aca="false">2005e!J46</f>
        <v>387</v>
      </c>
      <c r="AY34" s="2" t="n">
        <f aca="false">2005e!K46</f>
        <v>387</v>
      </c>
      <c r="AZ34" s="2" t="n">
        <f aca="false">AVERAGE(2005e!L46,2005e!M46)</f>
        <v>387</v>
      </c>
      <c r="BA34" s="2" t="n">
        <f aca="false">2005e!N46</f>
        <v>275</v>
      </c>
      <c r="BB34" s="2" t="n">
        <f aca="false">2005e!O46</f>
        <v>387</v>
      </c>
      <c r="BC34" s="2" t="n">
        <f aca="false">2005e!P46</f>
        <v>275</v>
      </c>
      <c r="BD34" s="2" t="n">
        <f aca="false">AVERAGE(2006e!C46,2006e!D46)</f>
        <v>275</v>
      </c>
      <c r="BE34" s="2" t="n">
        <f aca="false">2006e!E46</f>
        <v>387</v>
      </c>
      <c r="BF34" s="2" t="n">
        <f aca="false">2006e!F46</f>
        <v>387</v>
      </c>
      <c r="BG34" s="2" t="n">
        <f aca="false">2006e!G46</f>
        <v>387</v>
      </c>
      <c r="BH34" s="2" t="n">
        <f aca="false">2006e!H46</f>
        <v>387</v>
      </c>
      <c r="BI34" s="2" t="n">
        <f aca="false">2006e!I46</f>
        <v>387</v>
      </c>
      <c r="BJ34" s="2" t="n">
        <f aca="false">2006e!J46</f>
        <v>387</v>
      </c>
      <c r="BK34" s="2" t="n">
        <f aca="false">2006e!K46</f>
        <v>387</v>
      </c>
      <c r="BL34" s="2" t="n">
        <f aca="false">AVERAGE(2006e!L46,2006e!M46)</f>
        <v>387</v>
      </c>
      <c r="BM34" s="2" t="n">
        <f aca="false">2006e!N46</f>
        <v>275</v>
      </c>
      <c r="BN34" s="2" t="n">
        <f aca="false">2006e!O46</f>
        <v>387</v>
      </c>
      <c r="BO34" s="2" t="n">
        <f aca="false">2006e!P46</f>
        <v>275</v>
      </c>
      <c r="BP34" s="2" t="n">
        <f aca="false">AVERAGE(2007e!C46,2007e!D46)</f>
        <v>275</v>
      </c>
      <c r="BQ34" s="2" t="n">
        <f aca="false">2007e!E46</f>
        <v>387</v>
      </c>
      <c r="BR34" s="2"/>
      <c r="BS34" s="2"/>
      <c r="BT34" s="2"/>
      <c r="BU34" s="2"/>
      <c r="BV34" s="2"/>
      <c r="BW34" s="2"/>
      <c r="BX34" s="2"/>
      <c r="BY34" s="2"/>
    </row>
    <row r="35" customFormat="false" ht="12.75" hidden="false" customHeight="false" outlineLevel="0" collapsed="false">
      <c r="A35" s="0" t="n">
        <v>33</v>
      </c>
      <c r="B35" s="0" t="s">
        <v>59</v>
      </c>
      <c r="C35" s="2" t="n">
        <f aca="false">AVERAGE(J35:O35,S35:U35)</f>
        <v>1000</v>
      </c>
      <c r="D35" s="2" t="n">
        <f aca="false">AVERAGE(V35:AB35,AE35:AG35)</f>
        <v>950</v>
      </c>
      <c r="E35" s="2" t="n">
        <f aca="false">AVERAGE(AH35:AN35,AQ35:AS35)</f>
        <v>1000</v>
      </c>
      <c r="F35" s="2" t="n">
        <f aca="false">AVERAGE(AT35:AZ35,BC35:BE35)</f>
        <v>950</v>
      </c>
      <c r="G35" s="2" t="n">
        <f aca="false">AVERAGE(BF35:BL35,BO35:BQ35)</f>
        <v>1000</v>
      </c>
      <c r="H35" s="2" t="n">
        <f aca="false">AVERAGE(C35:G35)</f>
        <v>980</v>
      </c>
      <c r="I35" s="2"/>
      <c r="J35" s="2" t="n">
        <f aca="false">2002e!F47</f>
        <v>1000</v>
      </c>
      <c r="K35" s="2" t="n">
        <f aca="false">2002e!G47</f>
        <v>1000</v>
      </c>
      <c r="L35" s="2" t="n">
        <f aca="false">2002e!H47</f>
        <v>1000</v>
      </c>
      <c r="M35" s="2" t="n">
        <f aca="false">2002e!I47</f>
        <v>1000</v>
      </c>
      <c r="N35" s="2" t="n">
        <f aca="false">2002e!J47</f>
        <v>1000</v>
      </c>
      <c r="O35" s="2" t="n">
        <f aca="false">2002e!K47</f>
        <v>1000</v>
      </c>
      <c r="P35" s="2" t="n">
        <f aca="false">AVERAGE(2002e!L47,2002e!M47)</f>
        <v>1000</v>
      </c>
      <c r="Q35" s="2" t="n">
        <f aca="false">2002e!N47</f>
        <v>1000</v>
      </c>
      <c r="R35" s="2" t="n">
        <f aca="false">2002e!O47</f>
        <v>1000</v>
      </c>
      <c r="S35" s="2" t="n">
        <f aca="false">2002e!P47</f>
        <v>1000</v>
      </c>
      <c r="T35" s="2" t="n">
        <f aca="false">AVERAGE(2003e!C47,2003e!D47)</f>
        <v>1000</v>
      </c>
      <c r="U35" s="2" t="n">
        <f aca="false">2003e!E47</f>
        <v>1000</v>
      </c>
      <c r="V35" s="2" t="n">
        <f aca="false">2003e!F47</f>
        <v>1000</v>
      </c>
      <c r="W35" s="2" t="n">
        <f aca="false">2003e!G47</f>
        <v>1000</v>
      </c>
      <c r="X35" s="2" t="n">
        <f aca="false">2003e!H47</f>
        <v>1000</v>
      </c>
      <c r="Y35" s="2" t="n">
        <f aca="false">2003e!I47</f>
        <v>1000</v>
      </c>
      <c r="Z35" s="2" t="n">
        <f aca="false">2003e!J47</f>
        <v>1000</v>
      </c>
      <c r="AA35" s="2" t="n">
        <f aca="false">2003e!K47</f>
        <v>1000</v>
      </c>
      <c r="AB35" s="2" t="n">
        <f aca="false">AVERAGE(2003e!L47,2003e!M47)</f>
        <v>500</v>
      </c>
      <c r="AC35" s="2" t="n">
        <f aca="false">2003e!N47</f>
        <v>0</v>
      </c>
      <c r="AD35" s="2" t="n">
        <f aca="false">2003e!O47</f>
        <v>1000</v>
      </c>
      <c r="AE35" s="2" t="n">
        <f aca="false">2003e!P47</f>
        <v>1000</v>
      </c>
      <c r="AF35" s="2" t="n">
        <f aca="false">AVERAGE(2004e!C47,2004e!D47)</f>
        <v>1000</v>
      </c>
      <c r="AG35" s="2" t="n">
        <f aca="false">2004e!E47</f>
        <v>1000</v>
      </c>
      <c r="AH35" s="2" t="n">
        <f aca="false">2004e!F47</f>
        <v>1000</v>
      </c>
      <c r="AI35" s="2" t="n">
        <f aca="false">2004e!G47</f>
        <v>1000</v>
      </c>
      <c r="AJ35" s="2" t="n">
        <f aca="false">2004e!H47</f>
        <v>1000</v>
      </c>
      <c r="AK35" s="2" t="n">
        <f aca="false">2004e!I47</f>
        <v>1000</v>
      </c>
      <c r="AL35" s="2" t="n">
        <f aca="false">2004e!J47</f>
        <v>1000</v>
      </c>
      <c r="AM35" s="2" t="n">
        <f aca="false">2004e!K47</f>
        <v>1000</v>
      </c>
      <c r="AN35" s="2" t="n">
        <f aca="false">AVERAGE(2004e!L47,2004e!M47)</f>
        <v>1000</v>
      </c>
      <c r="AO35" s="2" t="n">
        <f aca="false">2004e!N47</f>
        <v>1000</v>
      </c>
      <c r="AP35" s="2" t="n">
        <f aca="false">2004e!O47</f>
        <v>1000</v>
      </c>
      <c r="AQ35" s="2" t="n">
        <f aca="false">2004e!P47</f>
        <v>1000</v>
      </c>
      <c r="AR35" s="2" t="n">
        <f aca="false">AVERAGE(2005e!C47,2005e!D47)</f>
        <v>1000</v>
      </c>
      <c r="AS35" s="2" t="n">
        <f aca="false">2005e!E47</f>
        <v>1000</v>
      </c>
      <c r="AT35" s="2" t="n">
        <f aca="false">2005e!F47</f>
        <v>1000</v>
      </c>
      <c r="AU35" s="2" t="n">
        <f aca="false">2005e!G47</f>
        <v>1000</v>
      </c>
      <c r="AV35" s="2" t="n">
        <f aca="false">2005e!H47</f>
        <v>1000</v>
      </c>
      <c r="AW35" s="2" t="n">
        <f aca="false">2005e!I47</f>
        <v>1000</v>
      </c>
      <c r="AX35" s="2" t="n">
        <f aca="false">2005e!J47</f>
        <v>1000</v>
      </c>
      <c r="AY35" s="2" t="n">
        <f aca="false">2005e!K47</f>
        <v>1000</v>
      </c>
      <c r="AZ35" s="2" t="n">
        <f aca="false">AVERAGE(2005e!L47,2005e!M47)</f>
        <v>500</v>
      </c>
      <c r="BA35" s="2" t="n">
        <f aca="false">2005e!N47</f>
        <v>0</v>
      </c>
      <c r="BB35" s="2" t="n">
        <f aca="false">2005e!O47</f>
        <v>1000</v>
      </c>
      <c r="BC35" s="2" t="n">
        <f aca="false">2005e!P47</f>
        <v>1000</v>
      </c>
      <c r="BD35" s="2" t="n">
        <f aca="false">AVERAGE(2006e!C47,2006e!D47)</f>
        <v>1000</v>
      </c>
      <c r="BE35" s="2" t="n">
        <f aca="false">2006e!E47</f>
        <v>1000</v>
      </c>
      <c r="BF35" s="2" t="n">
        <f aca="false">2006e!F47</f>
        <v>1000</v>
      </c>
      <c r="BG35" s="2" t="n">
        <f aca="false">2006e!G47</f>
        <v>1000</v>
      </c>
      <c r="BH35" s="2" t="n">
        <f aca="false">2006e!H47</f>
        <v>1000</v>
      </c>
      <c r="BI35" s="2" t="n">
        <f aca="false">2006e!I47</f>
        <v>1000</v>
      </c>
      <c r="BJ35" s="2" t="n">
        <f aca="false">2006e!J47</f>
        <v>1000</v>
      </c>
      <c r="BK35" s="2" t="n">
        <f aca="false">2006e!K47</f>
        <v>1000</v>
      </c>
      <c r="BL35" s="2" t="n">
        <f aca="false">AVERAGE(2006e!L47,2006e!M47)</f>
        <v>1000</v>
      </c>
      <c r="BM35" s="2" t="n">
        <f aca="false">2006e!N47</f>
        <v>1000</v>
      </c>
      <c r="BN35" s="2" t="n">
        <f aca="false">2006e!O47</f>
        <v>1000</v>
      </c>
      <c r="BO35" s="2" t="n">
        <f aca="false">2006e!P47</f>
        <v>1000</v>
      </c>
      <c r="BP35" s="2" t="n">
        <f aca="false">AVERAGE(2007e!C47,2007e!D47)</f>
        <v>1000</v>
      </c>
      <c r="BQ35" s="2" t="n">
        <f aca="false">2007e!E47</f>
        <v>1000</v>
      </c>
      <c r="BR35" s="2"/>
      <c r="BS35" s="2"/>
      <c r="BT35" s="2"/>
      <c r="BU35" s="2"/>
      <c r="BV35" s="2"/>
      <c r="BW35" s="2"/>
      <c r="BX35" s="2"/>
      <c r="BY35" s="2"/>
    </row>
    <row r="36" customFormat="false" ht="12.75" hidden="false" customHeight="false" outlineLevel="0" collapsed="false">
      <c r="A36" s="0" t="n">
        <v>34</v>
      </c>
      <c r="B36" s="0" t="s">
        <v>60</v>
      </c>
      <c r="C36" s="2" t="n">
        <f aca="false">AVERAGE(J36:O36,S36:U36)</f>
        <v>15.6666666666667</v>
      </c>
      <c r="D36" s="2" t="n">
        <f aca="false">AVERAGE(V36:AB36,AE36:AG36)</f>
        <v>43.4</v>
      </c>
      <c r="E36" s="2" t="n">
        <f aca="false">AVERAGE(AH36:AN36,AQ36:AS36)</f>
        <v>46.3</v>
      </c>
      <c r="F36" s="2" t="n">
        <f aca="false">AVERAGE(AT36:AZ36,BC36:BE36)</f>
        <v>46.3</v>
      </c>
      <c r="G36" s="2" t="n">
        <f aca="false">AVERAGE(BF36:BL36,BO36:BQ36)</f>
        <v>46.3</v>
      </c>
      <c r="H36" s="2" t="n">
        <f aca="false">AVERAGE(C36:G36)</f>
        <v>39.5933333333333</v>
      </c>
      <c r="I36" s="2"/>
      <c r="J36" s="2" t="n">
        <f aca="false">2002e!F48</f>
        <v>13</v>
      </c>
      <c r="K36" s="2" t="n">
        <f aca="false">2002e!G48</f>
        <v>16</v>
      </c>
      <c r="L36" s="2" t="n">
        <f aca="false">2002e!H48</f>
        <v>19</v>
      </c>
      <c r="M36" s="2" t="n">
        <f aca="false">2002e!I48</f>
        <v>19</v>
      </c>
      <c r="N36" s="2" t="n">
        <f aca="false">2002e!J48</f>
        <v>19</v>
      </c>
      <c r="O36" s="2" t="n">
        <f aca="false">2002e!K48</f>
        <v>17</v>
      </c>
      <c r="P36" s="2" t="n">
        <f aca="false">AVERAGE(2002e!L48,2002e!M48)</f>
        <v>16</v>
      </c>
      <c r="Q36" s="2" t="n">
        <f aca="false">2002e!N48</f>
        <v>15</v>
      </c>
      <c r="R36" s="2" t="n">
        <f aca="false">2002e!O48</f>
        <v>16</v>
      </c>
      <c r="S36" s="2" t="n">
        <f aca="false">2002e!P48</f>
        <v>13</v>
      </c>
      <c r="T36" s="2" t="n">
        <f aca="false">AVERAGE(2003e!C48,2003e!D48)</f>
        <v>12</v>
      </c>
      <c r="U36" s="2" t="n">
        <f aca="false">2003e!E48</f>
        <v>13</v>
      </c>
      <c r="V36" s="2" t="n">
        <f aca="false">2003e!F48</f>
        <v>13</v>
      </c>
      <c r="W36" s="2" t="n">
        <f aca="false">2003e!G48</f>
        <v>47</v>
      </c>
      <c r="X36" s="2" t="n">
        <f aca="false">2003e!H48</f>
        <v>50</v>
      </c>
      <c r="Y36" s="2" t="n">
        <f aca="false">2003e!I48</f>
        <v>50</v>
      </c>
      <c r="Z36" s="2" t="n">
        <f aca="false">2003e!J48</f>
        <v>49</v>
      </c>
      <c r="AA36" s="2" t="n">
        <f aca="false">2003e!K48</f>
        <v>48</v>
      </c>
      <c r="AB36" s="2" t="n">
        <f aca="false">AVERAGE(2003e!L48,2003e!M48)</f>
        <v>46</v>
      </c>
      <c r="AC36" s="2" t="n">
        <f aca="false">2003e!N48</f>
        <v>37</v>
      </c>
      <c r="AD36" s="2" t="n">
        <f aca="false">2003e!O48</f>
        <v>47</v>
      </c>
      <c r="AE36" s="2" t="n">
        <f aca="false">2003e!P48</f>
        <v>44</v>
      </c>
      <c r="AF36" s="2" t="n">
        <f aca="false">AVERAGE(2004e!C48,2004e!D48)</f>
        <v>43</v>
      </c>
      <c r="AG36" s="2" t="n">
        <f aca="false">2004e!E48</f>
        <v>44</v>
      </c>
      <c r="AH36" s="2" t="n">
        <f aca="false">2004e!F48</f>
        <v>42</v>
      </c>
      <c r="AI36" s="2" t="n">
        <f aca="false">2004e!G48</f>
        <v>47</v>
      </c>
      <c r="AJ36" s="2" t="n">
        <f aca="false">2004e!H48</f>
        <v>50</v>
      </c>
      <c r="AK36" s="2" t="n">
        <f aca="false">2004e!I48</f>
        <v>50</v>
      </c>
      <c r="AL36" s="2" t="n">
        <f aca="false">2004e!J48</f>
        <v>49</v>
      </c>
      <c r="AM36" s="2" t="n">
        <f aca="false">2004e!K48</f>
        <v>48</v>
      </c>
      <c r="AN36" s="2" t="n">
        <f aca="false">AVERAGE(2004e!L48,2004e!M48)</f>
        <v>46</v>
      </c>
      <c r="AO36" s="2" t="n">
        <f aca="false">2004e!N48</f>
        <v>37</v>
      </c>
      <c r="AP36" s="2" t="n">
        <f aca="false">2004e!O48</f>
        <v>47</v>
      </c>
      <c r="AQ36" s="2" t="n">
        <f aca="false">2004e!P48</f>
        <v>44</v>
      </c>
      <c r="AR36" s="2" t="n">
        <f aca="false">AVERAGE(2005e!C48,2005e!D48)</f>
        <v>43</v>
      </c>
      <c r="AS36" s="2" t="n">
        <f aca="false">2005e!E48</f>
        <v>44</v>
      </c>
      <c r="AT36" s="2" t="n">
        <f aca="false">2005e!F48</f>
        <v>42</v>
      </c>
      <c r="AU36" s="2" t="n">
        <f aca="false">2005e!G48</f>
        <v>47</v>
      </c>
      <c r="AV36" s="2" t="n">
        <f aca="false">2005e!H48</f>
        <v>50</v>
      </c>
      <c r="AW36" s="2" t="n">
        <f aca="false">2005e!I48</f>
        <v>50</v>
      </c>
      <c r="AX36" s="2" t="n">
        <f aca="false">2005e!J48</f>
        <v>49</v>
      </c>
      <c r="AY36" s="2" t="n">
        <f aca="false">2005e!K48</f>
        <v>48</v>
      </c>
      <c r="AZ36" s="2" t="n">
        <f aca="false">AVERAGE(2005e!L48,2005e!M48)</f>
        <v>46</v>
      </c>
      <c r="BA36" s="2" t="n">
        <f aca="false">2005e!N48</f>
        <v>37</v>
      </c>
      <c r="BB36" s="2" t="n">
        <f aca="false">2005e!O48</f>
        <v>47</v>
      </c>
      <c r="BC36" s="2" t="n">
        <f aca="false">2005e!P48</f>
        <v>44</v>
      </c>
      <c r="BD36" s="2" t="n">
        <f aca="false">AVERAGE(2006e!C48,2006e!D48)</f>
        <v>43</v>
      </c>
      <c r="BE36" s="2" t="n">
        <f aca="false">2006e!E48</f>
        <v>44</v>
      </c>
      <c r="BF36" s="2" t="n">
        <f aca="false">2006e!F48</f>
        <v>42</v>
      </c>
      <c r="BG36" s="2" t="n">
        <f aca="false">2006e!G48</f>
        <v>47</v>
      </c>
      <c r="BH36" s="2" t="n">
        <f aca="false">2006e!H48</f>
        <v>50</v>
      </c>
      <c r="BI36" s="2" t="n">
        <f aca="false">2006e!I48</f>
        <v>50</v>
      </c>
      <c r="BJ36" s="2" t="n">
        <f aca="false">2006e!J48</f>
        <v>49</v>
      </c>
      <c r="BK36" s="2" t="n">
        <f aca="false">2006e!K48</f>
        <v>48</v>
      </c>
      <c r="BL36" s="2" t="n">
        <f aca="false">AVERAGE(2006e!L48,2006e!M48)</f>
        <v>46</v>
      </c>
      <c r="BM36" s="2" t="n">
        <f aca="false">2006e!N48</f>
        <v>37</v>
      </c>
      <c r="BN36" s="2" t="n">
        <f aca="false">2006e!O48</f>
        <v>47</v>
      </c>
      <c r="BO36" s="2" t="n">
        <f aca="false">2006e!P48</f>
        <v>44</v>
      </c>
      <c r="BP36" s="2" t="n">
        <f aca="false">AVERAGE(2007e!C48,2007e!D48)</f>
        <v>43</v>
      </c>
      <c r="BQ36" s="2" t="n">
        <f aca="false">2007e!E48</f>
        <v>44</v>
      </c>
      <c r="BR36" s="2"/>
      <c r="BS36" s="2"/>
      <c r="BT36" s="2"/>
      <c r="BU36" s="2"/>
      <c r="BV36" s="2"/>
      <c r="BW36" s="2"/>
      <c r="BX36" s="2"/>
      <c r="BY36" s="2"/>
    </row>
    <row r="37" customFormat="false" ht="12.75" hidden="false" customHeight="false" outlineLevel="0" collapsed="false">
      <c r="A37" s="0" t="n">
        <v>35</v>
      </c>
      <c r="B37" s="0" t="s">
        <v>61</v>
      </c>
      <c r="C37" s="2" t="n">
        <f aca="false">AVERAGE(J37:O37,S37:U37)</f>
        <v>0</v>
      </c>
      <c r="D37" s="2" t="n">
        <f aca="false">AVERAGE(V37:AB37,AE37:AG37)</f>
        <v>0</v>
      </c>
      <c r="E37" s="2" t="n">
        <f aca="false">AVERAGE(AH37:AN37,AQ37:AS37)</f>
        <v>0</v>
      </c>
      <c r="F37" s="2" t="n">
        <f aca="false">AVERAGE(AT37:AZ37,BC37:BE37)</f>
        <v>0</v>
      </c>
      <c r="G37" s="2" t="n">
        <f aca="false">AVERAGE(BF37:BL37,BO37:BQ37)</f>
        <v>0</v>
      </c>
      <c r="H37" s="2" t="n">
        <f aca="false">AVERAGE(C37:G37)</f>
        <v>0</v>
      </c>
      <c r="I37" s="2"/>
      <c r="J37" s="2" t="n">
        <f aca="false">2002e!F49</f>
        <v>0</v>
      </c>
      <c r="K37" s="2" t="n">
        <f aca="false">2002e!G49</f>
        <v>0</v>
      </c>
      <c r="L37" s="2" t="n">
        <f aca="false">2002e!H49</f>
        <v>0</v>
      </c>
      <c r="M37" s="2" t="n">
        <f aca="false">2002e!I49</f>
        <v>0</v>
      </c>
      <c r="N37" s="2" t="n">
        <f aca="false">2002e!J49</f>
        <v>0</v>
      </c>
      <c r="O37" s="2" t="n">
        <f aca="false">2002e!K49</f>
        <v>0</v>
      </c>
      <c r="P37" s="2" t="n">
        <f aca="false">AVERAGE(2002e!L49,2002e!M49)</f>
        <v>0</v>
      </c>
      <c r="Q37" s="2" t="n">
        <f aca="false">2002e!N49</f>
        <v>0</v>
      </c>
      <c r="R37" s="2" t="n">
        <f aca="false">2002e!O49</f>
        <v>0</v>
      </c>
      <c r="S37" s="2" t="n">
        <f aca="false">2002e!P49</f>
        <v>0</v>
      </c>
      <c r="T37" s="2" t="n">
        <f aca="false">AVERAGE(2003e!C49,2003e!D49)</f>
        <v>0</v>
      </c>
      <c r="U37" s="2" t="n">
        <f aca="false">2003e!E49</f>
        <v>0</v>
      </c>
      <c r="V37" s="2" t="n">
        <f aca="false">2003e!F49</f>
        <v>0</v>
      </c>
      <c r="W37" s="2" t="n">
        <f aca="false">2003e!G49</f>
        <v>0</v>
      </c>
      <c r="X37" s="2" t="n">
        <f aca="false">2003e!H49</f>
        <v>0</v>
      </c>
      <c r="Y37" s="2" t="n">
        <f aca="false">2003e!I49</f>
        <v>0</v>
      </c>
      <c r="Z37" s="2" t="n">
        <f aca="false">2003e!J49</f>
        <v>0</v>
      </c>
      <c r="AA37" s="2" t="n">
        <f aca="false">2003e!K49</f>
        <v>0</v>
      </c>
      <c r="AB37" s="2" t="n">
        <f aca="false">AVERAGE(2003e!L49,2003e!M49)</f>
        <v>0</v>
      </c>
      <c r="AC37" s="2" t="n">
        <f aca="false">2003e!N49</f>
        <v>0</v>
      </c>
      <c r="AD37" s="2" t="n">
        <f aca="false">2003e!O49</f>
        <v>0</v>
      </c>
      <c r="AE37" s="2" t="n">
        <f aca="false">2003e!P49</f>
        <v>0</v>
      </c>
      <c r="AF37" s="2" t="n">
        <f aca="false">AVERAGE(2004e!C49,2004e!D49)</f>
        <v>0</v>
      </c>
      <c r="AG37" s="2" t="n">
        <f aca="false">2004e!E49</f>
        <v>0</v>
      </c>
      <c r="AH37" s="2" t="n">
        <f aca="false">2004e!F49</f>
        <v>0</v>
      </c>
      <c r="AI37" s="2" t="n">
        <f aca="false">2004e!G49</f>
        <v>0</v>
      </c>
      <c r="AJ37" s="2" t="n">
        <f aca="false">2004e!H49</f>
        <v>0</v>
      </c>
      <c r="AK37" s="2" t="n">
        <f aca="false">2004e!I49</f>
        <v>0</v>
      </c>
      <c r="AL37" s="2" t="n">
        <f aca="false">2004e!J49</f>
        <v>0</v>
      </c>
      <c r="AM37" s="2" t="n">
        <f aca="false">2004e!K49</f>
        <v>0</v>
      </c>
      <c r="AN37" s="2" t="n">
        <f aca="false">AVERAGE(2004e!L49,2004e!M49)</f>
        <v>0</v>
      </c>
      <c r="AO37" s="2" t="n">
        <f aca="false">2004e!N49</f>
        <v>0</v>
      </c>
      <c r="AP37" s="2" t="n">
        <f aca="false">2004e!O49</f>
        <v>0</v>
      </c>
      <c r="AQ37" s="2" t="n">
        <f aca="false">2004e!P49</f>
        <v>0</v>
      </c>
      <c r="AR37" s="2" t="n">
        <f aca="false">AVERAGE(2005e!C49,2005e!D49)</f>
        <v>0</v>
      </c>
      <c r="AS37" s="2" t="n">
        <f aca="false">2005e!E49</f>
        <v>0</v>
      </c>
      <c r="AT37" s="2" t="n">
        <f aca="false">2005e!F49</f>
        <v>0</v>
      </c>
      <c r="AU37" s="2" t="n">
        <f aca="false">2005e!G49</f>
        <v>0</v>
      </c>
      <c r="AV37" s="2" t="n">
        <f aca="false">2005e!H49</f>
        <v>0</v>
      </c>
      <c r="AW37" s="2" t="n">
        <f aca="false">2005e!I49</f>
        <v>0</v>
      </c>
      <c r="AX37" s="2" t="n">
        <f aca="false">2005e!J49</f>
        <v>0</v>
      </c>
      <c r="AY37" s="2" t="n">
        <f aca="false">2005e!K49</f>
        <v>0</v>
      </c>
      <c r="AZ37" s="2" t="n">
        <f aca="false">AVERAGE(2005e!L49,2005e!M49)</f>
        <v>0</v>
      </c>
      <c r="BA37" s="2" t="n">
        <f aca="false">2005e!N49</f>
        <v>0</v>
      </c>
      <c r="BB37" s="2" t="n">
        <f aca="false">2005e!O49</f>
        <v>0</v>
      </c>
      <c r="BC37" s="2" t="n">
        <f aca="false">2005e!P49</f>
        <v>0</v>
      </c>
      <c r="BD37" s="2" t="n">
        <f aca="false">AVERAGE(2006e!C49,2006e!D49)</f>
        <v>0</v>
      </c>
      <c r="BE37" s="2" t="n">
        <f aca="false">2006e!E49</f>
        <v>0</v>
      </c>
      <c r="BF37" s="2" t="n">
        <f aca="false">2006e!F49</f>
        <v>0</v>
      </c>
      <c r="BG37" s="2" t="n">
        <f aca="false">2006e!G49</f>
        <v>0</v>
      </c>
      <c r="BH37" s="2" t="n">
        <f aca="false">2006e!H49</f>
        <v>0</v>
      </c>
      <c r="BI37" s="2" t="n">
        <f aca="false">2006e!I49</f>
        <v>0</v>
      </c>
      <c r="BJ37" s="2" t="n">
        <f aca="false">2006e!J49</f>
        <v>0</v>
      </c>
      <c r="BK37" s="2" t="n">
        <f aca="false">2006e!K49</f>
        <v>0</v>
      </c>
      <c r="BL37" s="2" t="n">
        <f aca="false">AVERAGE(2006e!L49,2006e!M49)</f>
        <v>0</v>
      </c>
      <c r="BM37" s="2" t="n">
        <f aca="false">2006e!N49</f>
        <v>0</v>
      </c>
      <c r="BN37" s="2" t="n">
        <f aca="false">2006e!O49</f>
        <v>0</v>
      </c>
      <c r="BO37" s="2" t="n">
        <f aca="false">2006e!P49</f>
        <v>0</v>
      </c>
      <c r="BP37" s="2" t="n">
        <f aca="false">AVERAGE(2007e!C49,2007e!D49)</f>
        <v>0</v>
      </c>
      <c r="BQ37" s="2" t="n">
        <f aca="false">2007e!E49</f>
        <v>0</v>
      </c>
      <c r="BR37" s="2"/>
      <c r="BS37" s="2"/>
      <c r="BT37" s="2"/>
      <c r="BU37" s="2"/>
      <c r="BV37" s="2"/>
      <c r="BW37" s="2"/>
      <c r="BX37" s="2"/>
      <c r="BY37" s="2"/>
    </row>
    <row r="38" customFormat="false" ht="12.75" hidden="false" customHeight="false" outlineLevel="0" collapsed="false">
      <c r="A38" s="0" t="n">
        <v>36</v>
      </c>
      <c r="B38" s="0" t="s">
        <v>62</v>
      </c>
      <c r="C38" s="2" t="n">
        <f aca="false">AVERAGE(J38:O38,S38:U38)</f>
        <v>1309</v>
      </c>
      <c r="D38" s="2" t="n">
        <f aca="false">AVERAGE(V38:AB38,AE38:AG38)</f>
        <v>1368</v>
      </c>
      <c r="E38" s="2" t="n">
        <f aca="false">AVERAGE(AH38:AN38,AQ38:AS38)</f>
        <v>1175</v>
      </c>
      <c r="F38" s="2" t="n">
        <f aca="false">AVERAGE(AT38:AZ38,BC38:BE38)</f>
        <v>1315</v>
      </c>
      <c r="G38" s="2" t="n">
        <f aca="false">AVERAGE(BF38:BL38,BO38:BQ38)</f>
        <v>1243</v>
      </c>
      <c r="H38" s="2" t="n">
        <f aca="false">AVERAGE(C38:G38)</f>
        <v>1282</v>
      </c>
      <c r="I38" s="2"/>
      <c r="J38" s="2" t="n">
        <f aca="false">2002e!F50</f>
        <v>1309</v>
      </c>
      <c r="K38" s="2" t="n">
        <f aca="false">2002e!G50</f>
        <v>1309</v>
      </c>
      <c r="L38" s="2" t="n">
        <f aca="false">2002e!H50</f>
        <v>1309</v>
      </c>
      <c r="M38" s="2" t="n">
        <f aca="false">2002e!I50</f>
        <v>1309</v>
      </c>
      <c r="N38" s="2" t="n">
        <f aca="false">2002e!J50</f>
        <v>1309</v>
      </c>
      <c r="O38" s="2" t="n">
        <f aca="false">2002e!K50</f>
        <v>1309</v>
      </c>
      <c r="P38" s="2" t="n">
        <f aca="false">AVERAGE(2002e!L50,2002e!M50)</f>
        <v>1309</v>
      </c>
      <c r="Q38" s="2" t="n">
        <f aca="false">2002e!N50</f>
        <v>1309</v>
      </c>
      <c r="R38" s="2" t="n">
        <f aca="false">2002e!O50</f>
        <v>1309</v>
      </c>
      <c r="S38" s="2" t="n">
        <f aca="false">2002e!P50</f>
        <v>1309</v>
      </c>
      <c r="T38" s="2" t="n">
        <f aca="false">AVERAGE(2003e!C50,2003e!D50)</f>
        <v>1309</v>
      </c>
      <c r="U38" s="2" t="n">
        <f aca="false">2003e!E50</f>
        <v>1309</v>
      </c>
      <c r="V38" s="2" t="n">
        <f aca="false">2003e!F50</f>
        <v>1368</v>
      </c>
      <c r="W38" s="2" t="n">
        <f aca="false">2003e!G50</f>
        <v>1368</v>
      </c>
      <c r="X38" s="2" t="n">
        <f aca="false">2003e!H50</f>
        <v>1368</v>
      </c>
      <c r="Y38" s="2" t="n">
        <f aca="false">2003e!I50</f>
        <v>1368</v>
      </c>
      <c r="Z38" s="2" t="n">
        <f aca="false">2003e!J50</f>
        <v>1368</v>
      </c>
      <c r="AA38" s="2" t="n">
        <f aca="false">2003e!K50</f>
        <v>1368</v>
      </c>
      <c r="AB38" s="2" t="n">
        <f aca="false">AVERAGE(2003e!L50,2003e!M50)</f>
        <v>1368</v>
      </c>
      <c r="AC38" s="2" t="n">
        <f aca="false">2003e!N50</f>
        <v>1368</v>
      </c>
      <c r="AD38" s="2" t="n">
        <f aca="false">2003e!O50</f>
        <v>1368</v>
      </c>
      <c r="AE38" s="2" t="n">
        <f aca="false">2003e!P50</f>
        <v>1368</v>
      </c>
      <c r="AF38" s="2" t="n">
        <f aca="false">AVERAGE(2004e!C50,2004e!D50)</f>
        <v>1368</v>
      </c>
      <c r="AG38" s="2" t="n">
        <f aca="false">2004e!E50</f>
        <v>1368</v>
      </c>
      <c r="AH38" s="2" t="n">
        <f aca="false">2004e!F50</f>
        <v>1175</v>
      </c>
      <c r="AI38" s="2" t="n">
        <f aca="false">2004e!G50</f>
        <v>1175</v>
      </c>
      <c r="AJ38" s="2" t="n">
        <f aca="false">2004e!H50</f>
        <v>1175</v>
      </c>
      <c r="AK38" s="2" t="n">
        <f aca="false">2004e!I50</f>
        <v>1175</v>
      </c>
      <c r="AL38" s="2" t="n">
        <f aca="false">2004e!J50</f>
        <v>1175</v>
      </c>
      <c r="AM38" s="2" t="n">
        <f aca="false">2004e!K50</f>
        <v>1175</v>
      </c>
      <c r="AN38" s="2" t="n">
        <f aca="false">AVERAGE(2004e!L50,2004e!M50)</f>
        <v>1175</v>
      </c>
      <c r="AO38" s="2" t="n">
        <f aca="false">2004e!N50</f>
        <v>1175</v>
      </c>
      <c r="AP38" s="2" t="n">
        <f aca="false">2004e!O50</f>
        <v>1175</v>
      </c>
      <c r="AQ38" s="2" t="n">
        <f aca="false">2004e!P50</f>
        <v>1175</v>
      </c>
      <c r="AR38" s="2" t="n">
        <f aca="false">AVERAGE(2005e!C50,2005e!D50)</f>
        <v>1175</v>
      </c>
      <c r="AS38" s="2" t="n">
        <f aca="false">2005e!E50</f>
        <v>1175</v>
      </c>
      <c r="AT38" s="2" t="n">
        <f aca="false">2005e!F50</f>
        <v>1315</v>
      </c>
      <c r="AU38" s="2" t="n">
        <f aca="false">2005e!G50</f>
        <v>1315</v>
      </c>
      <c r="AV38" s="2" t="n">
        <f aca="false">2005e!H50</f>
        <v>1315</v>
      </c>
      <c r="AW38" s="2" t="n">
        <f aca="false">2005e!I50</f>
        <v>1315</v>
      </c>
      <c r="AX38" s="2" t="n">
        <f aca="false">2005e!J50</f>
        <v>1315</v>
      </c>
      <c r="AY38" s="2" t="n">
        <f aca="false">2005e!K50</f>
        <v>1315</v>
      </c>
      <c r="AZ38" s="2" t="n">
        <f aca="false">AVERAGE(2005e!L50,2005e!M50)</f>
        <v>1315</v>
      </c>
      <c r="BA38" s="2" t="n">
        <f aca="false">2005e!N50</f>
        <v>1315</v>
      </c>
      <c r="BB38" s="2" t="n">
        <f aca="false">2005e!O50</f>
        <v>1315</v>
      </c>
      <c r="BC38" s="2" t="n">
        <f aca="false">2005e!P50</f>
        <v>1315</v>
      </c>
      <c r="BD38" s="2" t="n">
        <f aca="false">AVERAGE(2006e!C50,2006e!D50)</f>
        <v>1315</v>
      </c>
      <c r="BE38" s="2" t="n">
        <f aca="false">2006e!E50</f>
        <v>1315</v>
      </c>
      <c r="BF38" s="2" t="n">
        <f aca="false">2006e!F50</f>
        <v>1243</v>
      </c>
      <c r="BG38" s="2" t="n">
        <f aca="false">2006e!G50</f>
        <v>1243</v>
      </c>
      <c r="BH38" s="2" t="n">
        <f aca="false">2006e!H50</f>
        <v>1243</v>
      </c>
      <c r="BI38" s="2" t="n">
        <f aca="false">2006e!I50</f>
        <v>1243</v>
      </c>
      <c r="BJ38" s="2" t="n">
        <f aca="false">2006e!J50</f>
        <v>1243</v>
      </c>
      <c r="BK38" s="2" t="n">
        <f aca="false">2006e!K50</f>
        <v>1243</v>
      </c>
      <c r="BL38" s="2" t="n">
        <f aca="false">AVERAGE(2006e!L50,2006e!M50)</f>
        <v>1243</v>
      </c>
      <c r="BM38" s="2" t="n">
        <f aca="false">2006e!N50</f>
        <v>1243</v>
      </c>
      <c r="BN38" s="2" t="n">
        <f aca="false">2006e!O50</f>
        <v>1243</v>
      </c>
      <c r="BO38" s="2" t="n">
        <f aca="false">2006e!P50</f>
        <v>1243</v>
      </c>
      <c r="BP38" s="2" t="n">
        <f aca="false">AVERAGE(2007e!C50,2007e!D50)</f>
        <v>1243</v>
      </c>
      <c r="BQ38" s="2" t="n">
        <f aca="false">2007e!E50</f>
        <v>1243</v>
      </c>
      <c r="BR38" s="2"/>
      <c r="BS38" s="2"/>
      <c r="BT38" s="2"/>
      <c r="BU38" s="2"/>
      <c r="BV38" s="2"/>
      <c r="BW38" s="2"/>
      <c r="BX38" s="2"/>
      <c r="BY38" s="2"/>
    </row>
    <row r="39" customFormat="false" ht="12.75" hidden="false" customHeight="false" outlineLevel="0" collapsed="false">
      <c r="A39" s="13" t="n">
        <v>37</v>
      </c>
      <c r="B39" s="13" t="s">
        <v>63</v>
      </c>
      <c r="C39" s="3" t="n">
        <f aca="false">AVERAGE(J39:O39,S39:U39)</f>
        <v>9579.38888888889</v>
      </c>
      <c r="D39" s="3" t="n">
        <f aca="false">AVERAGE(V39:AB39,AE39:AG39)</f>
        <v>9525.55</v>
      </c>
      <c r="E39" s="3" t="n">
        <f aca="false">AVERAGE(AH39:AN39,AQ39:AS39)</f>
        <v>9377.35</v>
      </c>
      <c r="F39" s="3" t="n">
        <f aca="false">AVERAGE(AT39:AZ39,BC39:BE39)</f>
        <v>9459.25</v>
      </c>
      <c r="G39" s="3" t="n">
        <f aca="false">AVERAGE(BF39:BL39,BO39:BQ39)</f>
        <v>9440.75</v>
      </c>
      <c r="H39" s="3" t="n">
        <f aca="false">AVERAGE(C39:G39)</f>
        <v>9476.45777777778</v>
      </c>
      <c r="I39" s="2"/>
      <c r="J39" s="3" t="n">
        <f aca="false">SUM(J26:J38)</f>
        <v>9606</v>
      </c>
      <c r="K39" s="3" t="n">
        <f aca="false">SUM(K26:K38)</f>
        <v>9367</v>
      </c>
      <c r="L39" s="3" t="n">
        <f aca="false">SUM(L26:L38)</f>
        <v>10561</v>
      </c>
      <c r="M39" s="3" t="n">
        <f aca="false">SUM(M26:M38)</f>
        <v>9185</v>
      </c>
      <c r="N39" s="3" t="n">
        <f aca="false">SUM(N26:N38)</f>
        <v>9602</v>
      </c>
      <c r="O39" s="3" t="n">
        <f aca="false">SUM(O26:O38)</f>
        <v>8460</v>
      </c>
      <c r="P39" s="3" t="n">
        <f aca="false">SUM(P26:P38)</f>
        <v>8616</v>
      </c>
      <c r="Q39" s="3" t="n">
        <f aca="false">SUM(Q26:Q38)</f>
        <v>11218</v>
      </c>
      <c r="R39" s="3" t="n">
        <f aca="false">SUM(R26:R38)</f>
        <v>10056</v>
      </c>
      <c r="S39" s="3" t="n">
        <f aca="false">SUM(S26:S38)</f>
        <v>10433</v>
      </c>
      <c r="T39" s="3" t="n">
        <f aca="false">SUM(T26:T38)</f>
        <v>9776.5</v>
      </c>
      <c r="U39" s="3" t="n">
        <f aca="false">SUM(U26:U38)</f>
        <v>9224</v>
      </c>
      <c r="V39" s="3" t="n">
        <f aca="false">SUM(V26:V38)</f>
        <v>9666</v>
      </c>
      <c r="W39" s="3" t="n">
        <f aca="false">SUM(W26:W38)</f>
        <v>9459</v>
      </c>
      <c r="X39" s="3" t="n">
        <f aca="false">SUM(X26:X38)</f>
        <v>10654</v>
      </c>
      <c r="Y39" s="3" t="n">
        <f aca="false">SUM(Y26:Y38)</f>
        <v>9279</v>
      </c>
      <c r="Z39" s="3" t="n">
        <f aca="false">SUM(Z26:Z38)</f>
        <v>9691</v>
      </c>
      <c r="AA39" s="3" t="n">
        <f aca="false">SUM(AA26:AA38)</f>
        <v>8550</v>
      </c>
      <c r="AB39" s="3" t="n">
        <f aca="false">SUM(AB26:AB38)</f>
        <v>8214.5</v>
      </c>
      <c r="AC39" s="3" t="n">
        <f aca="false">SUM(AC26:AC38)</f>
        <v>10310</v>
      </c>
      <c r="AD39" s="3" t="n">
        <f aca="false">SUM(AD26:AD38)</f>
        <v>10154</v>
      </c>
      <c r="AE39" s="3" t="n">
        <f aca="false">SUM(AE26:AE38)</f>
        <v>10544</v>
      </c>
      <c r="AF39" s="3" t="n">
        <f aca="false">SUM(AF26:AF38)</f>
        <v>9876</v>
      </c>
      <c r="AG39" s="3" t="n">
        <f aca="false">SUM(AG26:AG38)</f>
        <v>9322</v>
      </c>
      <c r="AH39" s="3" t="n">
        <f aca="false">SUM(AH26:AH38)</f>
        <v>9510</v>
      </c>
      <c r="AI39" s="3" t="n">
        <f aca="false">SUM(AI26:AI38)</f>
        <v>9275</v>
      </c>
      <c r="AJ39" s="3" t="n">
        <f aca="false">SUM(AJ26:AJ38)</f>
        <v>10471</v>
      </c>
      <c r="AK39" s="3" t="n">
        <f aca="false">SUM(AK26:AK38)</f>
        <v>9097</v>
      </c>
      <c r="AL39" s="3" t="n">
        <f aca="false">SUM(AL26:AL38)</f>
        <v>9505</v>
      </c>
      <c r="AM39" s="3" t="n">
        <f aca="false">SUM(AM26:AM38)</f>
        <v>8363</v>
      </c>
      <c r="AN39" s="3" t="n">
        <f aca="false">SUM(AN26:AN38)</f>
        <v>8537</v>
      </c>
      <c r="AO39" s="3" t="n">
        <f aca="false">SUM(AO26:AO38)</f>
        <v>11132</v>
      </c>
      <c r="AP39" s="3" t="n">
        <f aca="false">SUM(AP26:AP38)</f>
        <v>9975</v>
      </c>
      <c r="AQ39" s="3" t="n">
        <f aca="false">SUM(AQ26:AQ38)</f>
        <v>10350</v>
      </c>
      <c r="AR39" s="3" t="n">
        <f aca="false">SUM(AR26:AR38)</f>
        <v>9610.5</v>
      </c>
      <c r="AS39" s="3" t="n">
        <f aca="false">SUM(AS26:AS38)</f>
        <v>9055</v>
      </c>
      <c r="AT39" s="3" t="n">
        <f aca="false">SUM(AT26:AT38)</f>
        <v>9589</v>
      </c>
      <c r="AU39" s="3" t="n">
        <f aca="false">SUM(AU26:AU38)</f>
        <v>9424</v>
      </c>
      <c r="AV39" s="3" t="n">
        <f aca="false">SUM(AV26:AV38)</f>
        <v>10620</v>
      </c>
      <c r="AW39" s="3" t="n">
        <f aca="false">SUM(AW26:AW38)</f>
        <v>9247</v>
      </c>
      <c r="AX39" s="3" t="n">
        <f aca="false">SUM(AX26:AX38)</f>
        <v>9651</v>
      </c>
      <c r="AY39" s="3" t="n">
        <f aca="false">SUM(AY26:AY38)</f>
        <v>8516</v>
      </c>
      <c r="AZ39" s="3" t="n">
        <f aca="false">SUM(AZ26:AZ38)</f>
        <v>8180</v>
      </c>
      <c r="BA39" s="3" t="n">
        <f aca="false">SUM(BA26:BA38)</f>
        <v>10275</v>
      </c>
      <c r="BB39" s="3" t="n">
        <f aca="false">SUM(BB26:BB38)</f>
        <v>10043</v>
      </c>
      <c r="BC39" s="3" t="n">
        <f aca="false">SUM(BC26:BC38)</f>
        <v>10416</v>
      </c>
      <c r="BD39" s="3" t="n">
        <f aca="false">SUM(BD26:BD38)</f>
        <v>9753.5</v>
      </c>
      <c r="BE39" s="3" t="n">
        <f aca="false">SUM(BE26:BE38)</f>
        <v>9196</v>
      </c>
      <c r="BF39" s="3" t="n">
        <f aca="false">SUM(BF26:BF38)</f>
        <v>9518</v>
      </c>
      <c r="BG39" s="3" t="n">
        <f aca="false">SUM(BG26:BG38)</f>
        <v>9354</v>
      </c>
      <c r="BH39" s="3" t="n">
        <f aca="false">SUM(BH26:BH38)</f>
        <v>10552</v>
      </c>
      <c r="BI39" s="3" t="n">
        <f aca="false">SUM(BI26:BI38)</f>
        <v>9178</v>
      </c>
      <c r="BJ39" s="3" t="n">
        <f aca="false">SUM(BJ26:BJ38)</f>
        <v>9578</v>
      </c>
      <c r="BK39" s="3" t="n">
        <f aca="false">SUM(BK26:BK38)</f>
        <v>8444</v>
      </c>
      <c r="BL39" s="3" t="n">
        <f aca="false">SUM(BL26:BL38)</f>
        <v>8615.5</v>
      </c>
      <c r="BM39" s="3" t="n">
        <f aca="false">SUM(BM26:BM38)</f>
        <v>11212</v>
      </c>
      <c r="BN39" s="3" t="n">
        <f aca="false">SUM(BN26:BN38)</f>
        <v>9977</v>
      </c>
      <c r="BO39" s="3" t="n">
        <f aca="false">SUM(BO26:BO38)</f>
        <v>10348</v>
      </c>
      <c r="BP39" s="3" t="n">
        <f aca="false">SUM(BP26:BP38)</f>
        <v>9690</v>
      </c>
      <c r="BQ39" s="3" t="n">
        <f aca="false">SUM(BQ26:BQ38)</f>
        <v>9130</v>
      </c>
      <c r="BR39" s="2"/>
      <c r="BS39" s="2"/>
      <c r="BT39" s="2"/>
      <c r="BU39" s="2"/>
      <c r="BV39" s="2"/>
      <c r="BW39" s="2"/>
      <c r="BX39" s="2"/>
      <c r="BY39" s="2"/>
    </row>
    <row r="40" customFormat="false" ht="12.75" hidden="false" customHeight="false" outlineLevel="0" collapsed="false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</row>
    <row r="41" customFormat="false" ht="12.75" hidden="false" customHeight="false" outlineLevel="0" collapsed="false">
      <c r="B41" s="12" t="s">
        <v>64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</row>
    <row r="42" customFormat="false" ht="12.75" hidden="false" customHeight="false" outlineLevel="0" collapsed="false">
      <c r="A42" s="0" t="n">
        <v>38</v>
      </c>
      <c r="B42" s="0" t="s">
        <v>65</v>
      </c>
      <c r="C42" s="2" t="n">
        <f aca="false">AVERAGE(J42:O42,S42:U42)</f>
        <v>0</v>
      </c>
      <c r="D42" s="2" t="n">
        <f aca="false">AVERAGE(V42:AB42,AE42:AG42)</f>
        <v>0</v>
      </c>
      <c r="E42" s="2" t="n">
        <f aca="false">AVERAGE(AH42:AN42,AQ42:AS42)</f>
        <v>0</v>
      </c>
      <c r="F42" s="2" t="n">
        <f aca="false">AVERAGE(AT42:AZ42,BC42:BE42)</f>
        <v>0</v>
      </c>
      <c r="G42" s="2" t="n">
        <f aca="false">AVERAGE(BF42:BL42,BO42:BQ42)</f>
        <v>0</v>
      </c>
      <c r="H42" s="2" t="n">
        <f aca="false">AVERAGE(C42:G42)</f>
        <v>0</v>
      </c>
      <c r="I42" s="2"/>
      <c r="J42" s="2" t="n">
        <f aca="false">2002e!F54</f>
        <v>0</v>
      </c>
      <c r="K42" s="2" t="n">
        <f aca="false">2002e!G54</f>
        <v>0</v>
      </c>
      <c r="L42" s="2" t="n">
        <f aca="false">2002e!H54</f>
        <v>0</v>
      </c>
      <c r="M42" s="2" t="n">
        <f aca="false">2002e!I54</f>
        <v>0</v>
      </c>
      <c r="N42" s="2" t="n">
        <f aca="false">2002e!J54</f>
        <v>0</v>
      </c>
      <c r="O42" s="2" t="n">
        <f aca="false">2002e!K54</f>
        <v>0</v>
      </c>
      <c r="P42" s="2" t="n">
        <f aca="false">AVERAGE(2002e!L54,2002e!M54)</f>
        <v>0</v>
      </c>
      <c r="Q42" s="2" t="n">
        <f aca="false">2002e!N54</f>
        <v>0</v>
      </c>
      <c r="R42" s="2" t="n">
        <f aca="false">2002e!O54</f>
        <v>0</v>
      </c>
      <c r="S42" s="2" t="n">
        <f aca="false">2002e!P54</f>
        <v>0</v>
      </c>
      <c r="T42" s="2" t="n">
        <f aca="false">AVERAGE(2003e!C54,2003e!D54)</f>
        <v>0</v>
      </c>
      <c r="U42" s="2" t="n">
        <f aca="false">2003e!E54</f>
        <v>0</v>
      </c>
      <c r="V42" s="2" t="n">
        <f aca="false">2003e!F54</f>
        <v>0</v>
      </c>
      <c r="W42" s="2" t="n">
        <f aca="false">2003e!G54</f>
        <v>0</v>
      </c>
      <c r="X42" s="2" t="n">
        <f aca="false">2003e!H54</f>
        <v>0</v>
      </c>
      <c r="Y42" s="2" t="n">
        <f aca="false">2003e!I54</f>
        <v>0</v>
      </c>
      <c r="Z42" s="2" t="n">
        <f aca="false">2003e!J54</f>
        <v>0</v>
      </c>
      <c r="AA42" s="2" t="n">
        <f aca="false">2003e!K54</f>
        <v>0</v>
      </c>
      <c r="AB42" s="2" t="n">
        <f aca="false">AVERAGE(2003e!L54,2003e!M54)</f>
        <v>0</v>
      </c>
      <c r="AC42" s="2" t="n">
        <f aca="false">2003e!N54</f>
        <v>0</v>
      </c>
      <c r="AD42" s="2" t="n">
        <f aca="false">2003e!O54</f>
        <v>0</v>
      </c>
      <c r="AE42" s="2" t="n">
        <f aca="false">2003e!P54</f>
        <v>0</v>
      </c>
      <c r="AF42" s="2" t="n">
        <f aca="false">AVERAGE(2004e!C54,2004e!D54)</f>
        <v>0</v>
      </c>
      <c r="AG42" s="2" t="n">
        <f aca="false">2004e!E54</f>
        <v>0</v>
      </c>
      <c r="AH42" s="2" t="n">
        <f aca="false">2004e!F54</f>
        <v>0</v>
      </c>
      <c r="AI42" s="2" t="n">
        <f aca="false">2004e!G54</f>
        <v>0</v>
      </c>
      <c r="AJ42" s="2" t="n">
        <f aca="false">2004e!H54</f>
        <v>0</v>
      </c>
      <c r="AK42" s="2" t="n">
        <f aca="false">2004e!I54</f>
        <v>0</v>
      </c>
      <c r="AL42" s="2" t="n">
        <f aca="false">2004e!J54</f>
        <v>0</v>
      </c>
      <c r="AM42" s="2" t="n">
        <f aca="false">2004e!K54</f>
        <v>0</v>
      </c>
      <c r="AN42" s="2" t="n">
        <f aca="false">AVERAGE(2004e!L54,2004e!M54)</f>
        <v>0</v>
      </c>
      <c r="AO42" s="2" t="n">
        <f aca="false">2004e!N54</f>
        <v>0</v>
      </c>
      <c r="AP42" s="2" t="n">
        <f aca="false">2004e!O54</f>
        <v>0</v>
      </c>
      <c r="AQ42" s="2" t="n">
        <f aca="false">2004e!P54</f>
        <v>0</v>
      </c>
      <c r="AR42" s="2" t="n">
        <f aca="false">AVERAGE(2005e!C54,2005e!D54)</f>
        <v>0</v>
      </c>
      <c r="AS42" s="2" t="n">
        <f aca="false">2005e!E54</f>
        <v>0</v>
      </c>
      <c r="AT42" s="2" t="n">
        <f aca="false">2005e!F54</f>
        <v>0</v>
      </c>
      <c r="AU42" s="2" t="n">
        <f aca="false">2005e!G54</f>
        <v>0</v>
      </c>
      <c r="AV42" s="2" t="n">
        <f aca="false">2005e!H54</f>
        <v>0</v>
      </c>
      <c r="AW42" s="2" t="n">
        <f aca="false">2005e!I54</f>
        <v>0</v>
      </c>
      <c r="AX42" s="2" t="n">
        <f aca="false">2005e!J54</f>
        <v>0</v>
      </c>
      <c r="AY42" s="2" t="n">
        <f aca="false">2005e!K54</f>
        <v>0</v>
      </c>
      <c r="AZ42" s="2" t="n">
        <f aca="false">AVERAGE(2005e!L54,2005e!M54)</f>
        <v>0</v>
      </c>
      <c r="BA42" s="2" t="n">
        <f aca="false">2005e!N54</f>
        <v>0</v>
      </c>
      <c r="BB42" s="2" t="n">
        <f aca="false">2005e!O54</f>
        <v>0</v>
      </c>
      <c r="BC42" s="2" t="n">
        <f aca="false">2005e!P54</f>
        <v>0</v>
      </c>
      <c r="BD42" s="2" t="n">
        <f aca="false">AVERAGE(2006e!C54,2006e!D54)</f>
        <v>0</v>
      </c>
      <c r="BE42" s="2" t="n">
        <f aca="false">2006e!E54</f>
        <v>0</v>
      </c>
      <c r="BF42" s="2" t="n">
        <f aca="false">2006e!F54</f>
        <v>0</v>
      </c>
      <c r="BG42" s="2" t="n">
        <f aca="false">2006e!G54</f>
        <v>0</v>
      </c>
      <c r="BH42" s="2" t="n">
        <f aca="false">2006e!H54</f>
        <v>0</v>
      </c>
      <c r="BI42" s="2" t="n">
        <f aca="false">2006e!I54</f>
        <v>0</v>
      </c>
      <c r="BJ42" s="2" t="n">
        <f aca="false">2006e!J54</f>
        <v>0</v>
      </c>
      <c r="BK42" s="2" t="n">
        <f aca="false">2006e!K54</f>
        <v>0</v>
      </c>
      <c r="BL42" s="2" t="n">
        <f aca="false">AVERAGE(2006e!L54,2006e!M54)</f>
        <v>0</v>
      </c>
      <c r="BM42" s="2" t="n">
        <f aca="false">2006e!N54</f>
        <v>0</v>
      </c>
      <c r="BN42" s="2" t="n">
        <f aca="false">2006e!O54</f>
        <v>0</v>
      </c>
      <c r="BO42" s="2" t="n">
        <f aca="false">2006e!P54</f>
        <v>0</v>
      </c>
      <c r="BP42" s="2" t="n">
        <f aca="false">AVERAGE(2007e!C54,2007e!D54)</f>
        <v>0</v>
      </c>
      <c r="BQ42" s="2" t="n">
        <f aca="false">2007e!E54</f>
        <v>0</v>
      </c>
      <c r="BR42" s="2"/>
      <c r="BS42" s="2"/>
      <c r="BT42" s="2"/>
      <c r="BU42" s="2"/>
      <c r="BV42" s="2"/>
      <c r="BW42" s="2"/>
      <c r="BX42" s="2"/>
      <c r="BY42" s="2"/>
    </row>
    <row r="43" customFormat="false" ht="12.75" hidden="false" customHeight="false" outlineLevel="0" collapsed="false">
      <c r="A43" s="0" t="n">
        <v>39</v>
      </c>
      <c r="B43" s="0" t="s">
        <v>66</v>
      </c>
      <c r="C43" s="2" t="n">
        <f aca="false">AVERAGE(J43:O43,S43:U43)</f>
        <v>0</v>
      </c>
      <c r="D43" s="2" t="n">
        <f aca="false">AVERAGE(V43:AB43,AE43:AG43)</f>
        <v>0</v>
      </c>
      <c r="E43" s="2" t="n">
        <f aca="false">AVERAGE(AH43:AN43,AQ43:AS43)</f>
        <v>0</v>
      </c>
      <c r="F43" s="2" t="n">
        <f aca="false">AVERAGE(AT43:AZ43,BC43:BE43)</f>
        <v>0</v>
      </c>
      <c r="G43" s="2" t="n">
        <f aca="false">AVERAGE(BF43:BL43,BO43:BQ43)</f>
        <v>0</v>
      </c>
      <c r="H43" s="2" t="n">
        <f aca="false">AVERAGE(C43:G43)</f>
        <v>0</v>
      </c>
      <c r="I43" s="2"/>
      <c r="J43" s="2" t="n">
        <f aca="false">2002e!F55</f>
        <v>0</v>
      </c>
      <c r="K43" s="2" t="n">
        <f aca="false">2002e!G55</f>
        <v>0</v>
      </c>
      <c r="L43" s="2" t="n">
        <f aca="false">2002e!H55</f>
        <v>0</v>
      </c>
      <c r="M43" s="2" t="n">
        <f aca="false">2002e!I55</f>
        <v>0</v>
      </c>
      <c r="N43" s="2" t="n">
        <f aca="false">2002e!J55</f>
        <v>0</v>
      </c>
      <c r="O43" s="2" t="n">
        <f aca="false">2002e!K55</f>
        <v>0</v>
      </c>
      <c r="P43" s="2" t="n">
        <f aca="false">AVERAGE(2002e!L55,2002e!M55)</f>
        <v>0</v>
      </c>
      <c r="Q43" s="2" t="n">
        <f aca="false">2002e!N55</f>
        <v>0</v>
      </c>
      <c r="R43" s="2" t="n">
        <f aca="false">2002e!O55</f>
        <v>0</v>
      </c>
      <c r="S43" s="2" t="n">
        <f aca="false">2002e!P55</f>
        <v>0</v>
      </c>
      <c r="T43" s="2" t="n">
        <f aca="false">AVERAGE(2003e!C55,2003e!D55)</f>
        <v>0</v>
      </c>
      <c r="U43" s="2" t="n">
        <f aca="false">2003e!E55</f>
        <v>0</v>
      </c>
      <c r="V43" s="2" t="n">
        <f aca="false">2003e!F55</f>
        <v>0</v>
      </c>
      <c r="W43" s="2" t="n">
        <f aca="false">2003e!G55</f>
        <v>0</v>
      </c>
      <c r="X43" s="2" t="n">
        <f aca="false">2003e!H55</f>
        <v>0</v>
      </c>
      <c r="Y43" s="2" t="n">
        <f aca="false">2003e!I55</f>
        <v>0</v>
      </c>
      <c r="Z43" s="2" t="n">
        <f aca="false">2003e!J55</f>
        <v>0</v>
      </c>
      <c r="AA43" s="2" t="n">
        <f aca="false">2003e!K55</f>
        <v>0</v>
      </c>
      <c r="AB43" s="2" t="n">
        <f aca="false">AVERAGE(2003e!L55,2003e!M55)</f>
        <v>0</v>
      </c>
      <c r="AC43" s="2" t="n">
        <f aca="false">2003e!N55</f>
        <v>0</v>
      </c>
      <c r="AD43" s="2" t="n">
        <f aca="false">2003e!O55</f>
        <v>0</v>
      </c>
      <c r="AE43" s="2" t="n">
        <f aca="false">2003e!P55</f>
        <v>0</v>
      </c>
      <c r="AF43" s="2" t="n">
        <f aca="false">AVERAGE(2004e!C55,2004e!D55)</f>
        <v>0</v>
      </c>
      <c r="AG43" s="2" t="n">
        <f aca="false">2004e!E55</f>
        <v>0</v>
      </c>
      <c r="AH43" s="2" t="n">
        <f aca="false">2004e!F55</f>
        <v>0</v>
      </c>
      <c r="AI43" s="2" t="n">
        <f aca="false">2004e!G55</f>
        <v>0</v>
      </c>
      <c r="AJ43" s="2" t="n">
        <f aca="false">2004e!H55</f>
        <v>0</v>
      </c>
      <c r="AK43" s="2" t="n">
        <f aca="false">2004e!I55</f>
        <v>0</v>
      </c>
      <c r="AL43" s="2" t="n">
        <f aca="false">2004e!J55</f>
        <v>0</v>
      </c>
      <c r="AM43" s="2" t="n">
        <f aca="false">2004e!K55</f>
        <v>0</v>
      </c>
      <c r="AN43" s="2" t="n">
        <f aca="false">AVERAGE(2004e!L55,2004e!M55)</f>
        <v>0</v>
      </c>
      <c r="AO43" s="2" t="n">
        <f aca="false">2004e!N55</f>
        <v>0</v>
      </c>
      <c r="AP43" s="2" t="n">
        <f aca="false">2004e!O55</f>
        <v>0</v>
      </c>
      <c r="AQ43" s="2" t="n">
        <f aca="false">2004e!P55</f>
        <v>0</v>
      </c>
      <c r="AR43" s="2" t="n">
        <f aca="false">AVERAGE(2005e!C55,2005e!D55)</f>
        <v>0</v>
      </c>
      <c r="AS43" s="2" t="n">
        <f aca="false">2005e!E55</f>
        <v>0</v>
      </c>
      <c r="AT43" s="2" t="n">
        <f aca="false">2005e!F55</f>
        <v>0</v>
      </c>
      <c r="AU43" s="2" t="n">
        <f aca="false">2005e!G55</f>
        <v>0</v>
      </c>
      <c r="AV43" s="2" t="n">
        <f aca="false">2005e!H55</f>
        <v>0</v>
      </c>
      <c r="AW43" s="2" t="n">
        <f aca="false">2005e!I55</f>
        <v>0</v>
      </c>
      <c r="AX43" s="2" t="n">
        <f aca="false">2005e!J55</f>
        <v>0</v>
      </c>
      <c r="AY43" s="2" t="n">
        <f aca="false">2005e!K55</f>
        <v>0</v>
      </c>
      <c r="AZ43" s="2" t="n">
        <f aca="false">AVERAGE(2005e!L55,2005e!M55)</f>
        <v>0</v>
      </c>
      <c r="BA43" s="2" t="n">
        <f aca="false">2005e!N55</f>
        <v>0</v>
      </c>
      <c r="BB43" s="2" t="n">
        <f aca="false">2005e!O55</f>
        <v>0</v>
      </c>
      <c r="BC43" s="2" t="n">
        <f aca="false">2005e!P55</f>
        <v>0</v>
      </c>
      <c r="BD43" s="2" t="n">
        <f aca="false">AVERAGE(2006e!C55,2006e!D55)</f>
        <v>0</v>
      </c>
      <c r="BE43" s="2" t="n">
        <f aca="false">2006e!E55</f>
        <v>0</v>
      </c>
      <c r="BF43" s="2" t="n">
        <f aca="false">2006e!F55</f>
        <v>0</v>
      </c>
      <c r="BG43" s="2" t="n">
        <f aca="false">2006e!G55</f>
        <v>0</v>
      </c>
      <c r="BH43" s="2" t="n">
        <f aca="false">2006e!H55</f>
        <v>0</v>
      </c>
      <c r="BI43" s="2" t="n">
        <f aca="false">2006e!I55</f>
        <v>0</v>
      </c>
      <c r="BJ43" s="2" t="n">
        <f aca="false">2006e!J55</f>
        <v>0</v>
      </c>
      <c r="BK43" s="2" t="n">
        <f aca="false">2006e!K55</f>
        <v>0</v>
      </c>
      <c r="BL43" s="2" t="n">
        <f aca="false">AVERAGE(2006e!L55,2006e!M55)</f>
        <v>0</v>
      </c>
      <c r="BM43" s="2" t="n">
        <f aca="false">2006e!N55</f>
        <v>0</v>
      </c>
      <c r="BN43" s="2" t="n">
        <f aca="false">2006e!O55</f>
        <v>0</v>
      </c>
      <c r="BO43" s="2" t="n">
        <f aca="false">2006e!P55</f>
        <v>0</v>
      </c>
      <c r="BP43" s="2" t="n">
        <f aca="false">AVERAGE(2007e!C55,2007e!D55)</f>
        <v>0</v>
      </c>
      <c r="BQ43" s="2" t="n">
        <f aca="false">2007e!E55</f>
        <v>0</v>
      </c>
      <c r="BR43" s="2"/>
      <c r="BS43" s="2"/>
      <c r="BT43" s="2"/>
      <c r="BU43" s="2"/>
      <c r="BV43" s="2"/>
      <c r="BW43" s="2"/>
      <c r="BX43" s="2"/>
      <c r="BY43" s="2"/>
    </row>
    <row r="44" customFormat="false" ht="12.75" hidden="false" customHeight="false" outlineLevel="0" collapsed="false">
      <c r="A44" s="0" t="n">
        <v>40</v>
      </c>
      <c r="B44" s="0" t="s">
        <v>67</v>
      </c>
      <c r="C44" s="2" t="n">
        <f aca="false">AVERAGE(J44:O44,S44:U44)</f>
        <v>0</v>
      </c>
      <c r="D44" s="2" t="n">
        <f aca="false">AVERAGE(V44:AB44,AE44:AG44)</f>
        <v>0</v>
      </c>
      <c r="E44" s="2" t="n">
        <f aca="false">AVERAGE(AH44:AN44,AQ44:AS44)</f>
        <v>0</v>
      </c>
      <c r="F44" s="2" t="n">
        <f aca="false">AVERAGE(AT44:AZ44,BC44:BE44)</f>
        <v>0</v>
      </c>
      <c r="G44" s="2" t="n">
        <f aca="false">AVERAGE(BF44:BL44,BO44:BQ44)</f>
        <v>0</v>
      </c>
      <c r="H44" s="2" t="n">
        <f aca="false">AVERAGE(C44:G44)</f>
        <v>0</v>
      </c>
      <c r="I44" s="2"/>
      <c r="J44" s="2" t="n">
        <f aca="false">2002e!F56</f>
        <v>0</v>
      </c>
      <c r="K44" s="2" t="n">
        <f aca="false">2002e!G56</f>
        <v>0</v>
      </c>
      <c r="L44" s="2" t="n">
        <f aca="false">2002e!H56</f>
        <v>0</v>
      </c>
      <c r="M44" s="2" t="n">
        <f aca="false">2002e!I56</f>
        <v>0</v>
      </c>
      <c r="N44" s="2" t="n">
        <f aca="false">2002e!J56</f>
        <v>0</v>
      </c>
      <c r="O44" s="2" t="n">
        <f aca="false">2002e!K56</f>
        <v>0</v>
      </c>
      <c r="P44" s="2" t="n">
        <f aca="false">AVERAGE(2002e!L56,2002e!M56)</f>
        <v>0</v>
      </c>
      <c r="Q44" s="2" t="n">
        <f aca="false">2002e!N56</f>
        <v>0</v>
      </c>
      <c r="R44" s="2" t="n">
        <f aca="false">2002e!O56</f>
        <v>0</v>
      </c>
      <c r="S44" s="2" t="n">
        <f aca="false">2002e!P56</f>
        <v>0</v>
      </c>
      <c r="T44" s="2" t="n">
        <f aca="false">AVERAGE(2003e!C56,2003e!D56)</f>
        <v>0</v>
      </c>
      <c r="U44" s="2" t="n">
        <f aca="false">2003e!E56</f>
        <v>0</v>
      </c>
      <c r="V44" s="2" t="n">
        <f aca="false">2003e!F56</f>
        <v>0</v>
      </c>
      <c r="W44" s="2" t="n">
        <f aca="false">2003e!G56</f>
        <v>0</v>
      </c>
      <c r="X44" s="2" t="n">
        <f aca="false">2003e!H56</f>
        <v>0</v>
      </c>
      <c r="Y44" s="2" t="n">
        <f aca="false">2003e!I56</f>
        <v>0</v>
      </c>
      <c r="Z44" s="2" t="n">
        <f aca="false">2003e!J56</f>
        <v>0</v>
      </c>
      <c r="AA44" s="2" t="n">
        <f aca="false">2003e!K56</f>
        <v>0</v>
      </c>
      <c r="AB44" s="2" t="n">
        <f aca="false">AVERAGE(2003e!L56,2003e!M56)</f>
        <v>0</v>
      </c>
      <c r="AC44" s="2" t="n">
        <f aca="false">2003e!N56</f>
        <v>0</v>
      </c>
      <c r="AD44" s="2" t="n">
        <f aca="false">2003e!O56</f>
        <v>0</v>
      </c>
      <c r="AE44" s="2" t="n">
        <f aca="false">2003e!P56</f>
        <v>0</v>
      </c>
      <c r="AF44" s="2" t="n">
        <f aca="false">AVERAGE(2004e!C56,2004e!D56)</f>
        <v>0</v>
      </c>
      <c r="AG44" s="2" t="n">
        <f aca="false">2004e!E56</f>
        <v>0</v>
      </c>
      <c r="AH44" s="2" t="n">
        <f aca="false">2004e!F56</f>
        <v>0</v>
      </c>
      <c r="AI44" s="2" t="n">
        <f aca="false">2004e!G56</f>
        <v>0</v>
      </c>
      <c r="AJ44" s="2" t="n">
        <f aca="false">2004e!H56</f>
        <v>0</v>
      </c>
      <c r="AK44" s="2" t="n">
        <f aca="false">2004e!I56</f>
        <v>0</v>
      </c>
      <c r="AL44" s="2" t="n">
        <f aca="false">2004e!J56</f>
        <v>0</v>
      </c>
      <c r="AM44" s="2" t="n">
        <f aca="false">2004e!K56</f>
        <v>0</v>
      </c>
      <c r="AN44" s="2" t="n">
        <f aca="false">AVERAGE(2004e!L56,2004e!M56)</f>
        <v>0</v>
      </c>
      <c r="AO44" s="2" t="n">
        <f aca="false">2004e!N56</f>
        <v>0</v>
      </c>
      <c r="AP44" s="2" t="n">
        <f aca="false">2004e!O56</f>
        <v>0</v>
      </c>
      <c r="AQ44" s="2" t="n">
        <f aca="false">2004e!P56</f>
        <v>0</v>
      </c>
      <c r="AR44" s="2" t="n">
        <f aca="false">AVERAGE(2005e!C56,2005e!D56)</f>
        <v>0</v>
      </c>
      <c r="AS44" s="2" t="n">
        <f aca="false">2005e!E56</f>
        <v>0</v>
      </c>
      <c r="AT44" s="2" t="n">
        <f aca="false">2005e!F56</f>
        <v>0</v>
      </c>
      <c r="AU44" s="2" t="n">
        <f aca="false">2005e!G56</f>
        <v>0</v>
      </c>
      <c r="AV44" s="2" t="n">
        <f aca="false">2005e!H56</f>
        <v>0</v>
      </c>
      <c r="AW44" s="2" t="n">
        <f aca="false">2005e!I56</f>
        <v>0</v>
      </c>
      <c r="AX44" s="2" t="n">
        <f aca="false">2005e!J56</f>
        <v>0</v>
      </c>
      <c r="AY44" s="2" t="n">
        <f aca="false">2005e!K56</f>
        <v>0</v>
      </c>
      <c r="AZ44" s="2" t="n">
        <f aca="false">AVERAGE(2005e!L56,2005e!M56)</f>
        <v>0</v>
      </c>
      <c r="BA44" s="2" t="n">
        <f aca="false">2005e!N56</f>
        <v>0</v>
      </c>
      <c r="BB44" s="2" t="n">
        <f aca="false">2005e!O56</f>
        <v>0</v>
      </c>
      <c r="BC44" s="2" t="n">
        <f aca="false">2005e!P56</f>
        <v>0</v>
      </c>
      <c r="BD44" s="2" t="n">
        <f aca="false">AVERAGE(2006e!C56,2006e!D56)</f>
        <v>0</v>
      </c>
      <c r="BE44" s="2" t="n">
        <f aca="false">2006e!E56</f>
        <v>0</v>
      </c>
      <c r="BF44" s="2" t="n">
        <f aca="false">2006e!F56</f>
        <v>0</v>
      </c>
      <c r="BG44" s="2" t="n">
        <f aca="false">2006e!G56</f>
        <v>0</v>
      </c>
      <c r="BH44" s="2" t="n">
        <f aca="false">2006e!H56</f>
        <v>0</v>
      </c>
      <c r="BI44" s="2" t="n">
        <f aca="false">2006e!I56</f>
        <v>0</v>
      </c>
      <c r="BJ44" s="2" t="n">
        <f aca="false">2006e!J56</f>
        <v>0</v>
      </c>
      <c r="BK44" s="2" t="n">
        <f aca="false">2006e!K56</f>
        <v>0</v>
      </c>
      <c r="BL44" s="2" t="n">
        <f aca="false">AVERAGE(2006e!L56,2006e!M56)</f>
        <v>0</v>
      </c>
      <c r="BM44" s="2" t="n">
        <f aca="false">2006e!N56</f>
        <v>0</v>
      </c>
      <c r="BN44" s="2" t="n">
        <f aca="false">2006e!O56</f>
        <v>0</v>
      </c>
      <c r="BO44" s="2" t="n">
        <f aca="false">2006e!P56</f>
        <v>0</v>
      </c>
      <c r="BP44" s="2" t="n">
        <f aca="false">AVERAGE(2007e!C56,2007e!D56)</f>
        <v>0</v>
      </c>
      <c r="BQ44" s="2" t="n">
        <f aca="false">2007e!E56</f>
        <v>0</v>
      </c>
      <c r="BR44" s="2"/>
      <c r="BS44" s="2"/>
      <c r="BT44" s="2"/>
      <c r="BU44" s="2"/>
      <c r="BV44" s="2"/>
      <c r="BW44" s="2"/>
      <c r="BX44" s="2"/>
      <c r="BY44" s="2"/>
    </row>
    <row r="45" customFormat="false" ht="12.75" hidden="false" customHeight="false" outlineLevel="0" collapsed="false">
      <c r="A45" s="0" t="n">
        <v>41</v>
      </c>
      <c r="B45" s="0" t="s">
        <v>68</v>
      </c>
      <c r="C45" s="2" t="n">
        <f aca="false">AVERAGE(J45:O45,S45:U45)</f>
        <v>0</v>
      </c>
      <c r="D45" s="2" t="n">
        <f aca="false">AVERAGE(V45:AB45,AE45:AG45)</f>
        <v>0</v>
      </c>
      <c r="E45" s="2" t="n">
        <f aca="false">AVERAGE(AH45:AN45,AQ45:AS45)</f>
        <v>0</v>
      </c>
      <c r="F45" s="2" t="n">
        <f aca="false">AVERAGE(AT45:AZ45,BC45:BE45)</f>
        <v>0</v>
      </c>
      <c r="G45" s="2" t="n">
        <f aca="false">AVERAGE(BF45:BL45,BO45:BQ45)</f>
        <v>0</v>
      </c>
      <c r="H45" s="2" t="n">
        <f aca="false">AVERAGE(C45:G45)</f>
        <v>0</v>
      </c>
      <c r="I45" s="2"/>
      <c r="J45" s="2" t="n">
        <f aca="false">2002e!F57</f>
        <v>0</v>
      </c>
      <c r="K45" s="2" t="n">
        <f aca="false">2002e!G57</f>
        <v>0</v>
      </c>
      <c r="L45" s="2" t="n">
        <f aca="false">2002e!H57</f>
        <v>0</v>
      </c>
      <c r="M45" s="2" t="n">
        <f aca="false">2002e!I57</f>
        <v>0</v>
      </c>
      <c r="N45" s="2" t="n">
        <f aca="false">2002e!J57</f>
        <v>0</v>
      </c>
      <c r="O45" s="2" t="n">
        <f aca="false">2002e!K57</f>
        <v>0</v>
      </c>
      <c r="P45" s="2" t="n">
        <f aca="false">AVERAGE(2002e!L57,2002e!M57)</f>
        <v>0</v>
      </c>
      <c r="Q45" s="2" t="n">
        <f aca="false">2002e!N57</f>
        <v>0</v>
      </c>
      <c r="R45" s="2" t="n">
        <f aca="false">2002e!O57</f>
        <v>0</v>
      </c>
      <c r="S45" s="2" t="n">
        <f aca="false">2002e!P57</f>
        <v>0</v>
      </c>
      <c r="T45" s="2" t="n">
        <f aca="false">AVERAGE(2003e!C57,2003e!D57)</f>
        <v>0</v>
      </c>
      <c r="U45" s="2" t="n">
        <f aca="false">2003e!E57</f>
        <v>0</v>
      </c>
      <c r="V45" s="2" t="n">
        <f aca="false">2003e!F57</f>
        <v>0</v>
      </c>
      <c r="W45" s="2" t="n">
        <f aca="false">2003e!G57</f>
        <v>0</v>
      </c>
      <c r="X45" s="2" t="n">
        <f aca="false">2003e!H57</f>
        <v>0</v>
      </c>
      <c r="Y45" s="2" t="n">
        <f aca="false">2003e!I57</f>
        <v>0</v>
      </c>
      <c r="Z45" s="2" t="n">
        <f aca="false">2003e!J57</f>
        <v>0</v>
      </c>
      <c r="AA45" s="2" t="n">
        <f aca="false">2003e!K57</f>
        <v>0</v>
      </c>
      <c r="AB45" s="2" t="n">
        <f aca="false">AVERAGE(2003e!L57,2003e!M57)</f>
        <v>0</v>
      </c>
      <c r="AC45" s="2" t="n">
        <f aca="false">2003e!N57</f>
        <v>0</v>
      </c>
      <c r="AD45" s="2" t="n">
        <f aca="false">2003e!O57</f>
        <v>0</v>
      </c>
      <c r="AE45" s="2" t="n">
        <f aca="false">2003e!P57</f>
        <v>0</v>
      </c>
      <c r="AF45" s="2" t="n">
        <f aca="false">AVERAGE(2004e!C57,2004e!D57)</f>
        <v>0</v>
      </c>
      <c r="AG45" s="2" t="n">
        <f aca="false">2004e!E57</f>
        <v>0</v>
      </c>
      <c r="AH45" s="2" t="n">
        <f aca="false">2004e!F57</f>
        <v>0</v>
      </c>
      <c r="AI45" s="2" t="n">
        <f aca="false">2004e!G57</f>
        <v>0</v>
      </c>
      <c r="AJ45" s="2" t="n">
        <f aca="false">2004e!H57</f>
        <v>0</v>
      </c>
      <c r="AK45" s="2" t="n">
        <f aca="false">2004e!I57</f>
        <v>0</v>
      </c>
      <c r="AL45" s="2" t="n">
        <f aca="false">2004e!J57</f>
        <v>0</v>
      </c>
      <c r="AM45" s="2" t="n">
        <f aca="false">2004e!K57</f>
        <v>0</v>
      </c>
      <c r="AN45" s="2" t="n">
        <f aca="false">AVERAGE(2004e!L57,2004e!M57)</f>
        <v>0</v>
      </c>
      <c r="AO45" s="2" t="n">
        <f aca="false">2004e!N57</f>
        <v>0</v>
      </c>
      <c r="AP45" s="2" t="n">
        <f aca="false">2004e!O57</f>
        <v>0</v>
      </c>
      <c r="AQ45" s="2" t="n">
        <f aca="false">2004e!P57</f>
        <v>0</v>
      </c>
      <c r="AR45" s="2" t="n">
        <f aca="false">AVERAGE(2005e!C57,2005e!D57)</f>
        <v>0</v>
      </c>
      <c r="AS45" s="2" t="n">
        <f aca="false">2005e!E57</f>
        <v>0</v>
      </c>
      <c r="AT45" s="2" t="n">
        <f aca="false">2005e!F57</f>
        <v>0</v>
      </c>
      <c r="AU45" s="2" t="n">
        <f aca="false">2005e!G57</f>
        <v>0</v>
      </c>
      <c r="AV45" s="2" t="n">
        <f aca="false">2005e!H57</f>
        <v>0</v>
      </c>
      <c r="AW45" s="2" t="n">
        <f aca="false">2005e!I57</f>
        <v>0</v>
      </c>
      <c r="AX45" s="2" t="n">
        <f aca="false">2005e!J57</f>
        <v>0</v>
      </c>
      <c r="AY45" s="2" t="n">
        <f aca="false">2005e!K57</f>
        <v>0</v>
      </c>
      <c r="AZ45" s="2" t="n">
        <f aca="false">AVERAGE(2005e!L57,2005e!M57)</f>
        <v>0</v>
      </c>
      <c r="BA45" s="2" t="n">
        <f aca="false">2005e!N57</f>
        <v>0</v>
      </c>
      <c r="BB45" s="2" t="n">
        <f aca="false">2005e!O57</f>
        <v>0</v>
      </c>
      <c r="BC45" s="2" t="n">
        <f aca="false">2005e!P57</f>
        <v>0</v>
      </c>
      <c r="BD45" s="2" t="n">
        <f aca="false">AVERAGE(2006e!C57,2006e!D57)</f>
        <v>0</v>
      </c>
      <c r="BE45" s="2" t="n">
        <f aca="false">2006e!E57</f>
        <v>0</v>
      </c>
      <c r="BF45" s="2" t="n">
        <f aca="false">2006e!F57</f>
        <v>0</v>
      </c>
      <c r="BG45" s="2" t="n">
        <f aca="false">2006e!G57</f>
        <v>0</v>
      </c>
      <c r="BH45" s="2" t="n">
        <f aca="false">2006e!H57</f>
        <v>0</v>
      </c>
      <c r="BI45" s="2" t="n">
        <f aca="false">2006e!I57</f>
        <v>0</v>
      </c>
      <c r="BJ45" s="2" t="n">
        <f aca="false">2006e!J57</f>
        <v>0</v>
      </c>
      <c r="BK45" s="2" t="n">
        <f aca="false">2006e!K57</f>
        <v>0</v>
      </c>
      <c r="BL45" s="2" t="n">
        <f aca="false">AVERAGE(2006e!L57,2006e!M57)</f>
        <v>0</v>
      </c>
      <c r="BM45" s="2" t="n">
        <f aca="false">2006e!N57</f>
        <v>0</v>
      </c>
      <c r="BN45" s="2" t="n">
        <f aca="false">2006e!O57</f>
        <v>0</v>
      </c>
      <c r="BO45" s="2" t="n">
        <f aca="false">2006e!P57</f>
        <v>0</v>
      </c>
      <c r="BP45" s="2" t="n">
        <f aca="false">AVERAGE(2007e!C57,2007e!D57)</f>
        <v>0</v>
      </c>
      <c r="BQ45" s="2" t="n">
        <f aca="false">2007e!E57</f>
        <v>0</v>
      </c>
      <c r="BR45" s="2"/>
      <c r="BS45" s="2"/>
      <c r="BT45" s="2"/>
      <c r="BU45" s="2"/>
      <c r="BV45" s="2"/>
      <c r="BW45" s="2"/>
      <c r="BX45" s="2"/>
      <c r="BY45" s="2"/>
    </row>
    <row r="46" customFormat="false" ht="12.75" hidden="false" customHeight="false" outlineLevel="0" collapsed="false">
      <c r="A46" s="0" t="n">
        <v>42</v>
      </c>
      <c r="B46" s="0" t="s">
        <v>69</v>
      </c>
      <c r="C46" s="2" t="n">
        <f aca="false">AVERAGE(J46:O46,S46:U46)</f>
        <v>-270.166666666667</v>
      </c>
      <c r="D46" s="2" t="n">
        <f aca="false">AVERAGE(V46:AB46,AE46:AG46)</f>
        <v>-268.6</v>
      </c>
      <c r="E46" s="2" t="n">
        <f aca="false">AVERAGE(AH46:AN46,AQ46:AS46)</f>
        <v>-264.5</v>
      </c>
      <c r="F46" s="2" t="n">
        <f aca="false">AVERAGE(AT46:AZ46,BC46:BE46)</f>
        <v>-266.7</v>
      </c>
      <c r="G46" s="2" t="n">
        <f aca="false">AVERAGE(BF46:BL46,BO46:BQ46)</f>
        <v>-266.25</v>
      </c>
      <c r="H46" s="2" t="n">
        <f aca="false">AVERAGE(C46:G46)</f>
        <v>-267.243333333333</v>
      </c>
      <c r="I46" s="2"/>
      <c r="J46" s="2" t="n">
        <f aca="false">2002e!F58</f>
        <v>-271</v>
      </c>
      <c r="K46" s="2" t="n">
        <f aca="false">2002e!G58</f>
        <v>-264</v>
      </c>
      <c r="L46" s="2" t="n">
        <f aca="false">2002e!H58</f>
        <v>-298</v>
      </c>
      <c r="M46" s="2" t="n">
        <f aca="false">2002e!I58</f>
        <v>-259</v>
      </c>
      <c r="N46" s="2" t="n">
        <f aca="false">2002e!J58</f>
        <v>-271</v>
      </c>
      <c r="O46" s="2" t="n">
        <f aca="false">2002e!K58</f>
        <v>-239</v>
      </c>
      <c r="P46" s="2" t="n">
        <f aca="false">AVERAGE(2002e!L58,2002e!M58)</f>
        <v>-243</v>
      </c>
      <c r="Q46" s="2" t="n">
        <f aca="false">2002e!N58</f>
        <v>-316</v>
      </c>
      <c r="R46" s="2" t="n">
        <f aca="false">2002e!O58</f>
        <v>-284</v>
      </c>
      <c r="S46" s="2" t="n">
        <f aca="false">2002e!P58</f>
        <v>-294</v>
      </c>
      <c r="T46" s="2" t="n">
        <f aca="false">AVERAGE(2003e!C58,2003e!D58)</f>
        <v>-275.5</v>
      </c>
      <c r="U46" s="2" t="n">
        <f aca="false">2003e!E58</f>
        <v>-260</v>
      </c>
      <c r="V46" s="2" t="n">
        <f aca="false">2003e!F58</f>
        <v>-273</v>
      </c>
      <c r="W46" s="2" t="n">
        <f aca="false">2003e!G58</f>
        <v>-267</v>
      </c>
      <c r="X46" s="2" t="n">
        <f aca="false">2003e!H58</f>
        <v>-300</v>
      </c>
      <c r="Y46" s="2" t="n">
        <f aca="false">2003e!I58</f>
        <v>-262</v>
      </c>
      <c r="Z46" s="2" t="n">
        <f aca="false">2003e!J58</f>
        <v>-273</v>
      </c>
      <c r="AA46" s="2" t="n">
        <f aca="false">2003e!K58</f>
        <v>-241</v>
      </c>
      <c r="AB46" s="2" t="n">
        <f aca="false">AVERAGE(2003e!L58,2003e!M58)</f>
        <v>-231.5</v>
      </c>
      <c r="AC46" s="2" t="n">
        <f aca="false">2003e!N58</f>
        <v>-291</v>
      </c>
      <c r="AD46" s="2" t="n">
        <f aca="false">2003e!O58</f>
        <v>-286</v>
      </c>
      <c r="AE46" s="2" t="n">
        <f aca="false">2003e!P58</f>
        <v>-297</v>
      </c>
      <c r="AF46" s="2" t="n">
        <f aca="false">AVERAGE(2004e!C58,2004e!D58)</f>
        <v>-278.5</v>
      </c>
      <c r="AG46" s="2" t="n">
        <f aca="false">2004e!E58</f>
        <v>-263</v>
      </c>
      <c r="AH46" s="2" t="n">
        <f aca="false">2004e!F58</f>
        <v>-268</v>
      </c>
      <c r="AI46" s="2" t="n">
        <f aca="false">2004e!G58</f>
        <v>-262</v>
      </c>
      <c r="AJ46" s="2" t="n">
        <f aca="false">2004e!H58</f>
        <v>-295</v>
      </c>
      <c r="AK46" s="2" t="n">
        <f aca="false">2004e!I58</f>
        <v>-257</v>
      </c>
      <c r="AL46" s="2" t="n">
        <f aca="false">2004e!J58</f>
        <v>-268</v>
      </c>
      <c r="AM46" s="2" t="n">
        <f aca="false">2004e!K58</f>
        <v>-236</v>
      </c>
      <c r="AN46" s="2" t="n">
        <f aca="false">AVERAGE(2004e!L58,2004e!M58)</f>
        <v>-241</v>
      </c>
      <c r="AO46" s="2" t="n">
        <f aca="false">2004e!N58</f>
        <v>-314</v>
      </c>
      <c r="AP46" s="2" t="n">
        <f aca="false">2004e!O58</f>
        <v>-281</v>
      </c>
      <c r="AQ46" s="2" t="n">
        <f aca="false">2004e!P58</f>
        <v>-292</v>
      </c>
      <c r="AR46" s="2" t="n">
        <f aca="false">AVERAGE(2005e!C58,2005e!D58)</f>
        <v>-271</v>
      </c>
      <c r="AS46" s="2" t="n">
        <f aca="false">2005e!E58</f>
        <v>-255</v>
      </c>
      <c r="AT46" s="2" t="n">
        <f aca="false">2005e!F58</f>
        <v>-270</v>
      </c>
      <c r="AU46" s="2" t="n">
        <f aca="false">2005e!G58</f>
        <v>-266</v>
      </c>
      <c r="AV46" s="2" t="n">
        <f aca="false">2005e!H58</f>
        <v>-299</v>
      </c>
      <c r="AW46" s="2" t="n">
        <f aca="false">2005e!I58</f>
        <v>-261</v>
      </c>
      <c r="AX46" s="2" t="n">
        <f aca="false">2005e!J58</f>
        <v>-272</v>
      </c>
      <c r="AY46" s="2" t="n">
        <f aca="false">2005e!K58</f>
        <v>-240</v>
      </c>
      <c r="AZ46" s="2" t="n">
        <f aca="false">AVERAGE(2005e!L58,2005e!M58)</f>
        <v>-230.5</v>
      </c>
      <c r="BA46" s="2" t="n">
        <f aca="false">2005e!N58</f>
        <v>-290</v>
      </c>
      <c r="BB46" s="2" t="n">
        <f aca="false">2005e!O58</f>
        <v>-283</v>
      </c>
      <c r="BC46" s="2" t="n">
        <f aca="false">2005e!P58</f>
        <v>-294</v>
      </c>
      <c r="BD46" s="2" t="n">
        <f aca="false">AVERAGE(2006e!C58,2006e!D58)</f>
        <v>-275.5</v>
      </c>
      <c r="BE46" s="2" t="n">
        <f aca="false">2006e!E58</f>
        <v>-259</v>
      </c>
      <c r="BF46" s="2" t="n">
        <f aca="false">2006e!F58</f>
        <v>-268</v>
      </c>
      <c r="BG46" s="2" t="n">
        <f aca="false">2006e!G58</f>
        <v>-264</v>
      </c>
      <c r="BH46" s="2" t="n">
        <f aca="false">2006e!H58</f>
        <v>-298</v>
      </c>
      <c r="BI46" s="2" t="n">
        <f aca="false">2006e!I58</f>
        <v>-259</v>
      </c>
      <c r="BJ46" s="2" t="n">
        <f aca="false">2006e!J58</f>
        <v>-270</v>
      </c>
      <c r="BK46" s="2" t="n">
        <f aca="false">2006e!K58</f>
        <v>-238</v>
      </c>
      <c r="BL46" s="2" t="n">
        <f aca="false">AVERAGE(2006e!L58,2006e!M58)</f>
        <v>-243</v>
      </c>
      <c r="BM46" s="2" t="n">
        <f aca="false">2006e!N58</f>
        <v>-316</v>
      </c>
      <c r="BN46" s="2" t="n">
        <f aca="false">2006e!O58</f>
        <v>-281</v>
      </c>
      <c r="BO46" s="2" t="n">
        <f aca="false">2006e!P58</f>
        <v>-292</v>
      </c>
      <c r="BP46" s="2" t="n">
        <f aca="false">AVERAGE(2007e!C58,2007e!D58)</f>
        <v>-273.5</v>
      </c>
      <c r="BQ46" s="2" t="n">
        <f aca="false">2007e!E58</f>
        <v>-257</v>
      </c>
      <c r="BR46" s="2"/>
      <c r="BS46" s="2"/>
      <c r="BT46" s="2"/>
      <c r="BU46" s="2"/>
      <c r="BV46" s="2"/>
      <c r="BW46" s="2"/>
      <c r="BX46" s="2"/>
      <c r="BY46" s="2"/>
    </row>
    <row r="47" customFormat="false" ht="12.75" hidden="false" customHeight="false" outlineLevel="0" collapsed="false">
      <c r="A47" s="13" t="n">
        <v>43</v>
      </c>
      <c r="B47" s="13" t="s">
        <v>70</v>
      </c>
      <c r="C47" s="3" t="n">
        <f aca="false">AVERAGE(J47:O47,S47:U47)</f>
        <v>9309.22222222222</v>
      </c>
      <c r="D47" s="3" t="n">
        <f aca="false">AVERAGE(V47:AB47,AE47:AG47)</f>
        <v>9256.95</v>
      </c>
      <c r="E47" s="3" t="n">
        <f aca="false">AVERAGE(AH47:AN47,AQ47:AS47)</f>
        <v>9112.85</v>
      </c>
      <c r="F47" s="3" t="n">
        <f aca="false">AVERAGE(AT47:AZ47,BC47:BE47)</f>
        <v>9192.55</v>
      </c>
      <c r="G47" s="3" t="n">
        <f aca="false">AVERAGE(BF47:BL47,BO47:BQ47)</f>
        <v>9174.5</v>
      </c>
      <c r="H47" s="3" t="n">
        <f aca="false">AVERAGE(C47:G47)</f>
        <v>9209.21444444445</v>
      </c>
      <c r="I47" s="2"/>
      <c r="J47" s="3" t="n">
        <f aca="false">SUM(J39:J46)</f>
        <v>9335</v>
      </c>
      <c r="K47" s="3" t="n">
        <f aca="false">SUM(K39:K46)</f>
        <v>9103</v>
      </c>
      <c r="L47" s="3" t="n">
        <f aca="false">SUM(L39:L46)</f>
        <v>10263</v>
      </c>
      <c r="M47" s="3" t="n">
        <f aca="false">SUM(M39:M46)</f>
        <v>8926</v>
      </c>
      <c r="N47" s="3" t="n">
        <f aca="false">SUM(N39:N46)</f>
        <v>9331</v>
      </c>
      <c r="O47" s="3" t="n">
        <f aca="false">SUM(O39:O46)</f>
        <v>8221</v>
      </c>
      <c r="P47" s="3" t="n">
        <f aca="false">SUM(P39:P46)</f>
        <v>8373</v>
      </c>
      <c r="Q47" s="3" t="n">
        <f aca="false">SUM(Q39:Q46)</f>
        <v>10902</v>
      </c>
      <c r="R47" s="3" t="n">
        <f aca="false">SUM(R39:R46)</f>
        <v>9772</v>
      </c>
      <c r="S47" s="3" t="n">
        <f aca="false">SUM(S39:S46)</f>
        <v>10139</v>
      </c>
      <c r="T47" s="3" t="n">
        <f aca="false">SUM(T39:T46)</f>
        <v>9501</v>
      </c>
      <c r="U47" s="3" t="n">
        <f aca="false">SUM(U39:U46)</f>
        <v>8964</v>
      </c>
      <c r="V47" s="3" t="n">
        <f aca="false">SUM(V39:V46)</f>
        <v>9393</v>
      </c>
      <c r="W47" s="3" t="n">
        <f aca="false">SUM(W39:W46)</f>
        <v>9192</v>
      </c>
      <c r="X47" s="3" t="n">
        <f aca="false">SUM(X39:X46)</f>
        <v>10354</v>
      </c>
      <c r="Y47" s="3" t="n">
        <f aca="false">SUM(Y39:Y46)</f>
        <v>9017</v>
      </c>
      <c r="Z47" s="3" t="n">
        <f aca="false">SUM(Z39:Z46)</f>
        <v>9418</v>
      </c>
      <c r="AA47" s="3" t="n">
        <f aca="false">SUM(AA39:AA46)</f>
        <v>8309</v>
      </c>
      <c r="AB47" s="3" t="n">
        <f aca="false">SUM(AB39:AB46)</f>
        <v>7983</v>
      </c>
      <c r="AC47" s="3" t="n">
        <f aca="false">SUM(AC39:AC46)</f>
        <v>10019</v>
      </c>
      <c r="AD47" s="3" t="n">
        <f aca="false">SUM(AD39:AD46)</f>
        <v>9868</v>
      </c>
      <c r="AE47" s="3" t="n">
        <f aca="false">SUM(AE39:AE46)</f>
        <v>10247</v>
      </c>
      <c r="AF47" s="3" t="n">
        <f aca="false">SUM(AF39:AF46)</f>
        <v>9597.5</v>
      </c>
      <c r="AG47" s="3" t="n">
        <f aca="false">SUM(AG39:AG46)</f>
        <v>9059</v>
      </c>
      <c r="AH47" s="3" t="n">
        <f aca="false">SUM(AH39:AH46)</f>
        <v>9242</v>
      </c>
      <c r="AI47" s="3" t="n">
        <f aca="false">SUM(AI39:AI46)</f>
        <v>9013</v>
      </c>
      <c r="AJ47" s="3" t="n">
        <f aca="false">SUM(AJ39:AJ46)</f>
        <v>10176</v>
      </c>
      <c r="AK47" s="3" t="n">
        <f aca="false">SUM(AK39:AK46)</f>
        <v>8840</v>
      </c>
      <c r="AL47" s="3" t="n">
        <f aca="false">SUM(AL39:AL46)</f>
        <v>9237</v>
      </c>
      <c r="AM47" s="3" t="n">
        <f aca="false">SUM(AM39:AM46)</f>
        <v>8127</v>
      </c>
      <c r="AN47" s="3" t="n">
        <f aca="false">SUM(AN39:AN46)</f>
        <v>8296</v>
      </c>
      <c r="AO47" s="3" t="n">
        <f aca="false">SUM(AO39:AO46)</f>
        <v>10818</v>
      </c>
      <c r="AP47" s="3" t="n">
        <f aca="false">SUM(AP39:AP46)</f>
        <v>9694</v>
      </c>
      <c r="AQ47" s="3" t="n">
        <f aca="false">SUM(AQ39:AQ46)</f>
        <v>10058</v>
      </c>
      <c r="AR47" s="3" t="n">
        <f aca="false">SUM(AR39:AR46)</f>
        <v>9339.5</v>
      </c>
      <c r="AS47" s="3" t="n">
        <f aca="false">SUM(AS39:AS46)</f>
        <v>8800</v>
      </c>
      <c r="AT47" s="3" t="n">
        <f aca="false">SUM(AT39:AT46)</f>
        <v>9319</v>
      </c>
      <c r="AU47" s="3" t="n">
        <f aca="false">SUM(AU39:AU46)</f>
        <v>9158</v>
      </c>
      <c r="AV47" s="3" t="n">
        <f aca="false">SUM(AV39:AV46)</f>
        <v>10321</v>
      </c>
      <c r="AW47" s="3" t="n">
        <f aca="false">SUM(AW39:AW46)</f>
        <v>8986</v>
      </c>
      <c r="AX47" s="3" t="n">
        <f aca="false">SUM(AX39:AX46)</f>
        <v>9379</v>
      </c>
      <c r="AY47" s="3" t="n">
        <f aca="false">SUM(AY39:AY46)</f>
        <v>8276</v>
      </c>
      <c r="AZ47" s="3" t="n">
        <f aca="false">SUM(AZ39:AZ46)</f>
        <v>7949.5</v>
      </c>
      <c r="BA47" s="3" t="n">
        <f aca="false">SUM(BA39:BA46)</f>
        <v>9985</v>
      </c>
      <c r="BB47" s="3" t="n">
        <f aca="false">SUM(BB39:BB46)</f>
        <v>9760</v>
      </c>
      <c r="BC47" s="3" t="n">
        <f aca="false">SUM(BC39:BC46)</f>
        <v>10122</v>
      </c>
      <c r="BD47" s="3" t="n">
        <f aca="false">SUM(BD39:BD46)</f>
        <v>9478</v>
      </c>
      <c r="BE47" s="3" t="n">
        <f aca="false">SUM(BE39:BE46)</f>
        <v>8937</v>
      </c>
      <c r="BF47" s="3" t="n">
        <f aca="false">SUM(BF39:BF46)</f>
        <v>9250</v>
      </c>
      <c r="BG47" s="3" t="n">
        <f aca="false">SUM(BG39:BG46)</f>
        <v>9090</v>
      </c>
      <c r="BH47" s="3" t="n">
        <f aca="false">SUM(BH39:BH46)</f>
        <v>10254</v>
      </c>
      <c r="BI47" s="3" t="n">
        <f aca="false">SUM(BI39:BI46)</f>
        <v>8919</v>
      </c>
      <c r="BJ47" s="3" t="n">
        <f aca="false">SUM(BJ39:BJ46)</f>
        <v>9308</v>
      </c>
      <c r="BK47" s="3" t="n">
        <f aca="false">SUM(BK39:BK46)</f>
        <v>8206</v>
      </c>
      <c r="BL47" s="3" t="n">
        <f aca="false">SUM(BL39:BL46)</f>
        <v>8372.5</v>
      </c>
      <c r="BM47" s="3" t="n">
        <f aca="false">SUM(BM39:BM46)</f>
        <v>10896</v>
      </c>
      <c r="BN47" s="3" t="n">
        <f aca="false">SUM(BN39:BN46)</f>
        <v>9696</v>
      </c>
      <c r="BO47" s="3" t="n">
        <f aca="false">SUM(BO39:BO46)</f>
        <v>10056</v>
      </c>
      <c r="BP47" s="3" t="n">
        <f aca="false">SUM(BP39:BP46)</f>
        <v>9416.5</v>
      </c>
      <c r="BQ47" s="3" t="n">
        <f aca="false">SUM(BQ39:BQ46)</f>
        <v>8873</v>
      </c>
      <c r="BR47" s="2"/>
      <c r="BS47" s="2"/>
      <c r="BT47" s="2"/>
      <c r="BU47" s="2"/>
      <c r="BV47" s="2"/>
      <c r="BW47" s="2"/>
      <c r="BX47" s="2"/>
      <c r="BY47" s="2"/>
    </row>
    <row r="48" customFormat="false" ht="12.75" hidden="false" customHeight="false" outlineLevel="0" collapsed="false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</row>
    <row r="49" customFormat="false" ht="13.5" hidden="false" customHeight="false" outlineLevel="0" collapsed="false">
      <c r="B49" s="12" t="s">
        <v>71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</row>
    <row r="50" customFormat="false" ht="13.5" hidden="false" customHeight="false" outlineLevel="0" collapsed="false">
      <c r="A50" s="14" t="n">
        <v>44</v>
      </c>
      <c r="B50" s="14" t="s">
        <v>72</v>
      </c>
      <c r="C50" s="15" t="n">
        <f aca="false">AVERAGE(J50:O50,S50:U50)</f>
        <v>-345.555555555556</v>
      </c>
      <c r="D50" s="15" t="n">
        <f aca="false">AVERAGE(V50:AB50,AE50:AG50)</f>
        <v>-388.2</v>
      </c>
      <c r="E50" s="15" t="n">
        <f aca="false">AVERAGE(AH50:AN50,AQ50:AS50)</f>
        <v>-481.35</v>
      </c>
      <c r="F50" s="15" t="n">
        <f aca="false">AVERAGE(AT50:AZ50,BC50:BE50)</f>
        <v>-404.65</v>
      </c>
      <c r="G50" s="15" t="n">
        <f aca="false">AVERAGE(BF50:BL50,BO50:BQ50)</f>
        <v>-471.2</v>
      </c>
      <c r="H50" s="15" t="n">
        <f aca="false">AVERAGE(C50:G50)</f>
        <v>-418.191111111111</v>
      </c>
      <c r="I50" s="2"/>
      <c r="J50" s="15" t="n">
        <f aca="false">J47-J17</f>
        <v>816</v>
      </c>
      <c r="K50" s="15" t="n">
        <f aca="false">K47-K17</f>
        <v>-147</v>
      </c>
      <c r="L50" s="15" t="n">
        <f aca="false">L47-L17</f>
        <v>-133</v>
      </c>
      <c r="M50" s="15" t="n">
        <f aca="false">M47-M17</f>
        <v>-2528</v>
      </c>
      <c r="N50" s="15" t="n">
        <f aca="false">N47-N17</f>
        <v>-2208</v>
      </c>
      <c r="O50" s="15" t="n">
        <f aca="false">O47-O17</f>
        <v>-1988</v>
      </c>
      <c r="P50" s="15" t="n">
        <f aca="false">P47-P17</f>
        <v>-1390.5</v>
      </c>
      <c r="Q50" s="15" t="n">
        <f aca="false">Q47-Q17</f>
        <v>2672</v>
      </c>
      <c r="R50" s="15" t="n">
        <f aca="false">R47-R17</f>
        <v>1827</v>
      </c>
      <c r="S50" s="15" t="n">
        <f aca="false">S47-S17</f>
        <v>2255</v>
      </c>
      <c r="T50" s="15" t="n">
        <f aca="false">T47-T17</f>
        <v>1089</v>
      </c>
      <c r="U50" s="15" t="n">
        <f aca="false">U47-U17</f>
        <v>-266</v>
      </c>
      <c r="V50" s="15" t="n">
        <f aca="false">V47-V17</f>
        <v>647</v>
      </c>
      <c r="W50" s="15" t="n">
        <f aca="false">W47-W17</f>
        <v>-292</v>
      </c>
      <c r="X50" s="15" t="n">
        <f aca="false">X47-X17</f>
        <v>-286</v>
      </c>
      <c r="Y50" s="15" t="n">
        <f aca="false">Y47-Y17</f>
        <v>-2190</v>
      </c>
      <c r="Z50" s="15" t="n">
        <f aca="false">Z47-Z17</f>
        <v>-1879</v>
      </c>
      <c r="AA50" s="15" t="n">
        <f aca="false">AA47-AA17</f>
        <v>-1649</v>
      </c>
      <c r="AB50" s="15" t="n">
        <f aca="false">AB47-AB17</f>
        <v>-1712.5</v>
      </c>
      <c r="AC50" s="15" t="n">
        <f aca="false">AC47-AC17</f>
        <v>1873</v>
      </c>
      <c r="AD50" s="15" t="n">
        <f aca="false">AD47-AD17</f>
        <v>1960</v>
      </c>
      <c r="AE50" s="15" t="n">
        <f aca="false">AE47-AE17</f>
        <v>2347</v>
      </c>
      <c r="AF50" s="15" t="n">
        <f aca="false">AF47-AF17</f>
        <v>1245.5</v>
      </c>
      <c r="AG50" s="15" t="n">
        <f aca="false">AG47-AG17</f>
        <v>-113</v>
      </c>
      <c r="AH50" s="15" t="n">
        <f aca="false">AH47-AH17</f>
        <v>548</v>
      </c>
      <c r="AI50" s="15" t="n">
        <f aca="false">AI47-AI17</f>
        <v>-431</v>
      </c>
      <c r="AJ50" s="15" t="n">
        <f aca="false">AJ47-AJ17</f>
        <v>-425</v>
      </c>
      <c r="AK50" s="15" t="n">
        <f aca="false">AK47-AK17</f>
        <v>-2452</v>
      </c>
      <c r="AL50" s="15" t="n">
        <f aca="false">AL47-AL17</f>
        <v>-2030</v>
      </c>
      <c r="AM50" s="15" t="n">
        <f aca="false">AM47-AM17</f>
        <v>-1920</v>
      </c>
      <c r="AN50" s="15" t="n">
        <f aca="false">AN47-AN17</f>
        <v>-1448</v>
      </c>
      <c r="AO50" s="15" t="n">
        <f aca="false">AO47-AO17</f>
        <v>2895</v>
      </c>
      <c r="AP50" s="15" t="n">
        <f aca="false">AP47-AP17</f>
        <v>1920</v>
      </c>
      <c r="AQ50" s="15" t="n">
        <f aca="false">AQ47-AQ17</f>
        <v>2340</v>
      </c>
      <c r="AR50" s="15" t="n">
        <f aca="false">AR47-AR17</f>
        <v>1183.5</v>
      </c>
      <c r="AS50" s="15" t="n">
        <f aca="false">AS47-AS17</f>
        <v>-179</v>
      </c>
      <c r="AT50" s="15" t="n">
        <f aca="false">AT47-AT17</f>
        <v>824</v>
      </c>
      <c r="AU50" s="15" t="n">
        <f aca="false">AU47-AU17</f>
        <v>-170</v>
      </c>
      <c r="AV50" s="15" t="n">
        <f aca="false">AV47-AV17</f>
        <v>-176</v>
      </c>
      <c r="AW50" s="15" t="n">
        <f aca="false">AW47-AW17</f>
        <v>-2360</v>
      </c>
      <c r="AX50" s="15" t="n">
        <f aca="false">AX47-AX17</f>
        <v>-2068</v>
      </c>
      <c r="AY50" s="15" t="n">
        <f aca="false">AY47-AY17</f>
        <v>-1824</v>
      </c>
      <c r="AZ50" s="15" t="n">
        <f aca="false">AZ47-AZ17</f>
        <v>-1850.5</v>
      </c>
      <c r="BA50" s="15" t="n">
        <f aca="false">BA47-BA17</f>
        <v>2022</v>
      </c>
      <c r="BB50" s="15" t="n">
        <f aca="false">BB47-BB17</f>
        <v>2021</v>
      </c>
      <c r="BC50" s="15" t="n">
        <f aca="false">BC47-BC17</f>
        <v>2426</v>
      </c>
      <c r="BD50" s="15" t="n">
        <f aca="false">BD47-BD17</f>
        <v>1249</v>
      </c>
      <c r="BE50" s="15" t="n">
        <f aca="false">BE47-BE17</f>
        <v>-97</v>
      </c>
      <c r="BF50" s="15" t="n">
        <f aca="false">BF47-BF17</f>
        <v>702</v>
      </c>
      <c r="BG50" s="15" t="n">
        <f aca="false">BG47-BG17</f>
        <v>-406</v>
      </c>
      <c r="BH50" s="15" t="n">
        <f aca="false">BH47-BH17</f>
        <v>-435</v>
      </c>
      <c r="BI50" s="15" t="n">
        <f aca="false">BI47-BI17</f>
        <v>-2481</v>
      </c>
      <c r="BJ50" s="15" t="n">
        <f aca="false">BJ47-BJ17</f>
        <v>-2192</v>
      </c>
      <c r="BK50" s="15" t="n">
        <f aca="false">BK47-BK17</f>
        <v>-1890</v>
      </c>
      <c r="BL50" s="15" t="n">
        <f aca="false">BL47-BL17</f>
        <v>-1274.5</v>
      </c>
      <c r="BM50" s="15" t="n">
        <f aca="false">BM47-BM17</f>
        <v>2791</v>
      </c>
      <c r="BN50" s="15" t="n">
        <f aca="false">BN47-BN17</f>
        <v>1917</v>
      </c>
      <c r="BO50" s="15" t="n">
        <f aca="false">BO47-BO17</f>
        <v>2340</v>
      </c>
      <c r="BP50" s="15" t="n">
        <f aca="false">BP47-BP17</f>
        <v>1143.5</v>
      </c>
      <c r="BQ50" s="15" t="n">
        <f aca="false">BQ47-BQ17</f>
        <v>-219</v>
      </c>
      <c r="BR50" s="2"/>
      <c r="BS50" s="2"/>
      <c r="BT50" s="2"/>
      <c r="BU50" s="2"/>
      <c r="BV50" s="2"/>
      <c r="BW50" s="2"/>
      <c r="BX50" s="2"/>
      <c r="BY50" s="2"/>
    </row>
    <row r="51" customFormat="false" ht="12.75" hidden="false" customHeight="false" outlineLevel="0" collapsed="false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</row>
    <row r="52" customFormat="false" ht="12.75" hidden="false" customHeight="false" outlineLevel="0" collapsed="false">
      <c r="B52" s="0" t="s">
        <v>73</v>
      </c>
      <c r="C52" s="2" t="n">
        <f aca="false">C39-C38</f>
        <v>8270.38888888889</v>
      </c>
      <c r="D52" s="2" t="n">
        <f aca="false">D39-D38</f>
        <v>8157.55</v>
      </c>
      <c r="E52" s="2" t="n">
        <f aca="false">E39-E38</f>
        <v>8202.35</v>
      </c>
      <c r="F52" s="2" t="n">
        <f aca="false">F39-F38</f>
        <v>8144.25</v>
      </c>
      <c r="G52" s="2" t="n">
        <f aca="false">G39-G38</f>
        <v>8197.75</v>
      </c>
      <c r="H52" s="2" t="n">
        <f aca="false">AVERAGE(C52:G52)</f>
        <v>8194.45777777778</v>
      </c>
    </row>
    <row r="53" customFormat="false" ht="12.75" hidden="false" customHeight="false" outlineLevel="0" collapsed="false">
      <c r="B53" s="0" t="s">
        <v>74</v>
      </c>
      <c r="C53" s="2" t="n">
        <f aca="false">C52-C7-C8-C9-C10-C11-C13-C16+C61</f>
        <v>5890.69444444444</v>
      </c>
      <c r="D53" s="2" t="n">
        <f aca="false">D52-D7-D8-D9-D10-D11-D13-D16+D61</f>
        <v>5912.15</v>
      </c>
      <c r="E53" s="2" t="n">
        <f aca="false">E52-E7-E8-E9-E10-E11-E13-E16+E61</f>
        <v>6155.16666666667</v>
      </c>
      <c r="F53" s="2" t="n">
        <f aca="false">F52-F7-F8-F9-F10-F11-F13-F16+F61</f>
        <v>6173.41666666667</v>
      </c>
      <c r="G53" s="2" t="n">
        <f aca="false">G52-G7-G8-G9-G10-G11-G13-G16+G61</f>
        <v>6277.65</v>
      </c>
      <c r="H53" s="2" t="n">
        <f aca="false">AVERAGE(C53:G53)</f>
        <v>6081.81555555556</v>
      </c>
    </row>
    <row r="54" customFormat="false" ht="12.75" hidden="false" customHeight="false" outlineLevel="0" collapsed="false">
      <c r="B54" s="0" t="s">
        <v>75</v>
      </c>
      <c r="C54" s="2" t="n">
        <f aca="false">C38</f>
        <v>1309</v>
      </c>
      <c r="D54" s="2" t="n">
        <f aca="false">D38</f>
        <v>1368</v>
      </c>
      <c r="E54" s="2" t="n">
        <f aca="false">E38</f>
        <v>1175</v>
      </c>
      <c r="F54" s="2" t="n">
        <f aca="false">F38</f>
        <v>1315</v>
      </c>
      <c r="G54" s="2" t="n">
        <f aca="false">G38</f>
        <v>1243</v>
      </c>
      <c r="H54" s="2" t="n">
        <f aca="false">AVERAGE(C54:G54)</f>
        <v>1282</v>
      </c>
    </row>
    <row r="55" customFormat="false" ht="12.75" hidden="false" customHeight="false" outlineLevel="0" collapsed="false">
      <c r="B55" s="0" t="s">
        <v>76</v>
      </c>
      <c r="C55" s="2" t="n">
        <f aca="false">C12+C14+C15+C61</f>
        <v>7275.08333333333</v>
      </c>
      <c r="D55" s="2" t="n">
        <f aca="false">D12+D14+D15+D61</f>
        <v>7399.75</v>
      </c>
      <c r="E55" s="2" t="n">
        <f aca="false">E12+E14+E15+E61</f>
        <v>7547.01666666667</v>
      </c>
      <c r="F55" s="2" t="n">
        <f aca="false">F12+F14+F15+F61</f>
        <v>7626.36666666667</v>
      </c>
      <c r="G55" s="2" t="n">
        <f aca="false">G12+G14+G15+G61</f>
        <v>7725.6</v>
      </c>
      <c r="H55" s="2" t="n">
        <f aca="false">AVERAGE(C55:G55)</f>
        <v>7514.76333333333</v>
      </c>
      <c r="I55" s="2"/>
    </row>
    <row r="59" customFormat="false" ht="12.75" hidden="false" customHeight="false" outlineLevel="0" collapsed="false">
      <c r="B59" s="0" t="s">
        <v>77</v>
      </c>
      <c r="C59" s="2" t="n">
        <f aca="false">AVERAGE(J59:U59)</f>
        <v>186.333333333333</v>
      </c>
      <c r="D59" s="2" t="n">
        <f aca="false">AVERAGE(V59:AG59)</f>
        <v>128.75</v>
      </c>
      <c r="E59" s="2" t="n">
        <f aca="false">AVERAGE(AH59:AS59)</f>
        <v>110</v>
      </c>
      <c r="F59" s="2" t="n">
        <f aca="false">AVERAGE(AT59:BE59)</f>
        <v>110</v>
      </c>
      <c r="G59" s="2" t="n">
        <f aca="false">AVERAGE(BF59:BQ59)</f>
        <v>87.75</v>
      </c>
      <c r="H59" s="2" t="n">
        <f aca="false">AVERAGE(C59:G59)</f>
        <v>124.566666666667</v>
      </c>
      <c r="J59" s="0" t="n">
        <f aca="false">2002e!F74</f>
        <v>178</v>
      </c>
      <c r="K59" s="0" t="n">
        <f aca="false">2002e!G74</f>
        <v>174</v>
      </c>
      <c r="L59" s="0" t="n">
        <f aca="false">2002e!H74</f>
        <v>174</v>
      </c>
      <c r="M59" s="0" t="n">
        <f aca="false">2002e!I74</f>
        <v>170</v>
      </c>
      <c r="N59" s="0" t="n">
        <f aca="false">2002e!J74</f>
        <v>170</v>
      </c>
      <c r="O59" s="0" t="n">
        <f aca="false">2002e!K74</f>
        <v>170</v>
      </c>
      <c r="P59" s="2" t="n">
        <f aca="false">AVERAGE(2002e!L74,2002e!M74)</f>
        <v>200</v>
      </c>
      <c r="Q59" s="0" t="n">
        <f aca="false">2002e!N74</f>
        <v>200</v>
      </c>
      <c r="R59" s="0" t="n">
        <f aca="false">2002e!O74</f>
        <v>200</v>
      </c>
      <c r="S59" s="0" t="n">
        <f aca="false">2002e!P74</f>
        <v>200</v>
      </c>
      <c r="T59" s="2" t="n">
        <f aca="false">AVERAGE(2003e!C74,2003e!D74)</f>
        <v>200</v>
      </c>
      <c r="U59" s="2" t="n">
        <f aca="false">2003e!E74</f>
        <v>200</v>
      </c>
      <c r="V59" s="2" t="n">
        <f aca="false">2003e!F74</f>
        <v>170</v>
      </c>
      <c r="W59" s="2" t="n">
        <f aca="false">2003e!G74</f>
        <v>170</v>
      </c>
      <c r="X59" s="2" t="n">
        <f aca="false">2003e!H74</f>
        <v>170</v>
      </c>
      <c r="Y59" s="2" t="n">
        <f aca="false">2003e!I74</f>
        <v>95</v>
      </c>
      <c r="Z59" s="2" t="n">
        <f aca="false">2003e!J74</f>
        <v>95</v>
      </c>
      <c r="AA59" s="2" t="n">
        <f aca="false">2003e!K74</f>
        <v>95</v>
      </c>
      <c r="AB59" s="2" t="n">
        <f aca="false">AVERAGE(2003e!L74,2003e!M74)</f>
        <v>125</v>
      </c>
      <c r="AC59" s="2" t="n">
        <f aca="false">2003e!N74</f>
        <v>125</v>
      </c>
      <c r="AD59" s="2" t="n">
        <f aca="false">2003e!O74</f>
        <v>125</v>
      </c>
      <c r="AE59" s="2" t="n">
        <f aca="false">2003e!P74</f>
        <v>125</v>
      </c>
      <c r="AF59" s="2" t="n">
        <f aca="false">AVERAGE(2004e!C74,2004e!D74)</f>
        <v>125</v>
      </c>
      <c r="AG59" s="2" t="n">
        <f aca="false">2004e!E74</f>
        <v>125</v>
      </c>
      <c r="AH59" s="2" t="n">
        <f aca="false">2004e!F74</f>
        <v>95</v>
      </c>
      <c r="AI59" s="2" t="n">
        <f aca="false">2004e!G74</f>
        <v>95</v>
      </c>
      <c r="AJ59" s="2" t="n">
        <f aca="false">2004e!H74</f>
        <v>95</v>
      </c>
      <c r="AK59" s="2" t="n">
        <f aca="false">2004e!I74</f>
        <v>95</v>
      </c>
      <c r="AL59" s="2" t="n">
        <f aca="false">2004e!J74</f>
        <v>95</v>
      </c>
      <c r="AM59" s="2" t="n">
        <f aca="false">2004e!K74</f>
        <v>95</v>
      </c>
      <c r="AN59" s="2" t="n">
        <f aca="false">AVERAGE(2004e!L74,2004e!M74)</f>
        <v>125</v>
      </c>
      <c r="AO59" s="2" t="n">
        <f aca="false">2004e!N74</f>
        <v>125</v>
      </c>
      <c r="AP59" s="2" t="n">
        <f aca="false">2004e!O74</f>
        <v>125</v>
      </c>
      <c r="AQ59" s="2" t="n">
        <f aca="false">2004e!P74</f>
        <v>125</v>
      </c>
      <c r="AR59" s="2" t="n">
        <f aca="false">AVERAGE(2005e!C74,2005e!D74)</f>
        <v>125</v>
      </c>
      <c r="AS59" s="2" t="n">
        <f aca="false">2005e!E74</f>
        <v>125</v>
      </c>
      <c r="AT59" s="2" t="n">
        <f aca="false">2005e!F74</f>
        <v>95</v>
      </c>
      <c r="AU59" s="2" t="n">
        <f aca="false">2005e!G74</f>
        <v>95</v>
      </c>
      <c r="AV59" s="2" t="n">
        <f aca="false">2005e!H74</f>
        <v>95</v>
      </c>
      <c r="AW59" s="2" t="n">
        <f aca="false">2005e!I74</f>
        <v>95</v>
      </c>
      <c r="AX59" s="2" t="n">
        <f aca="false">2005e!J74</f>
        <v>95</v>
      </c>
      <c r="AY59" s="2" t="n">
        <f aca="false">2005e!K74</f>
        <v>95</v>
      </c>
      <c r="AZ59" s="2" t="n">
        <f aca="false">AVERAGE(2005e!L74,2005e!M74)</f>
        <v>125</v>
      </c>
      <c r="BA59" s="2" t="n">
        <f aca="false">2005e!N74</f>
        <v>125</v>
      </c>
      <c r="BB59" s="2" t="n">
        <f aca="false">2005e!O74</f>
        <v>125</v>
      </c>
      <c r="BC59" s="2" t="n">
        <f aca="false">2005e!P74</f>
        <v>125</v>
      </c>
      <c r="BD59" s="2" t="n">
        <f aca="false">AVERAGE(2006e!C74,2006e!D74)</f>
        <v>125</v>
      </c>
      <c r="BE59" s="2" t="n">
        <f aca="false">2006e!E74</f>
        <v>125</v>
      </c>
      <c r="BF59" s="2" t="n">
        <f aca="false">2006e!F74</f>
        <v>95</v>
      </c>
      <c r="BG59" s="2" t="n">
        <f aca="false">2006e!G74</f>
        <v>95</v>
      </c>
      <c r="BH59" s="2" t="n">
        <f aca="false">2006e!H74</f>
        <v>95</v>
      </c>
      <c r="BI59" s="2" t="n">
        <f aca="false">2006e!I74</f>
        <v>95</v>
      </c>
      <c r="BJ59" s="2" t="n">
        <f aca="false">2006e!J74</f>
        <v>95</v>
      </c>
      <c r="BK59" s="2" t="n">
        <f aca="false">2006e!K74</f>
        <v>95</v>
      </c>
      <c r="BL59" s="2" t="n">
        <f aca="false">AVERAGE(2006e!L74,2006e!M74)</f>
        <v>75</v>
      </c>
      <c r="BM59" s="2" t="n">
        <f aca="false">2006e!N74</f>
        <v>75</v>
      </c>
      <c r="BN59" s="2" t="n">
        <f aca="false">2006e!O74</f>
        <v>75</v>
      </c>
      <c r="BO59" s="2" t="n">
        <f aca="false">2006e!P74</f>
        <v>108</v>
      </c>
      <c r="BP59" s="2" t="n">
        <f aca="false">AVERAGE(2007e!C74,2007e!D74)</f>
        <v>75</v>
      </c>
      <c r="BQ59" s="2" t="n">
        <f aca="false">2007e!E74</f>
        <v>75</v>
      </c>
    </row>
    <row r="60" customFormat="false" ht="12.75" hidden="false" customHeight="false" outlineLevel="0" collapsed="false">
      <c r="B60" s="0" t="s">
        <v>78</v>
      </c>
      <c r="C60" s="2" t="n">
        <f aca="false">AVERAGE(J60:U60)</f>
        <v>0</v>
      </c>
      <c r="D60" s="2" t="n">
        <f aca="false">AVERAGE(V60:AG60)</f>
        <v>0</v>
      </c>
      <c r="E60" s="2" t="n">
        <f aca="false">AVERAGE(AH60:AS60)</f>
        <v>0</v>
      </c>
      <c r="F60" s="2" t="n">
        <f aca="false">AVERAGE(AT60:BE60)</f>
        <v>0</v>
      </c>
      <c r="G60" s="2" t="n">
        <f aca="false">AVERAGE(BF60:BQ60)</f>
        <v>0</v>
      </c>
      <c r="H60" s="2" t="n">
        <f aca="false">AVERAGE(C60:G60)</f>
        <v>0</v>
      </c>
      <c r="J60" s="0" t="n">
        <f aca="false">2002e!F75</f>
        <v>0</v>
      </c>
      <c r="K60" s="0" t="n">
        <f aca="false">2002e!G75</f>
        <v>0</v>
      </c>
      <c r="L60" s="0" t="n">
        <f aca="false">2002e!H75</f>
        <v>0</v>
      </c>
      <c r="M60" s="0" t="n">
        <f aca="false">2002e!I75</f>
        <v>0</v>
      </c>
      <c r="N60" s="0" t="n">
        <f aca="false">2002e!J75</f>
        <v>0</v>
      </c>
      <c r="O60" s="0" t="n">
        <f aca="false">2002e!K75</f>
        <v>0</v>
      </c>
      <c r="P60" s="2" t="n">
        <f aca="false">AVERAGE(2002e!L75,2002e!M75)</f>
        <v>0</v>
      </c>
      <c r="Q60" s="0" t="n">
        <f aca="false">2002e!N75</f>
        <v>0</v>
      </c>
      <c r="R60" s="0" t="n">
        <f aca="false">2002e!O75</f>
        <v>0</v>
      </c>
      <c r="S60" s="0" t="n">
        <f aca="false">2002e!P75</f>
        <v>0</v>
      </c>
      <c r="T60" s="2" t="n">
        <f aca="false">AVERAGE(2003e!C75,2003e!D75)</f>
        <v>0</v>
      </c>
      <c r="U60" s="2" t="n">
        <f aca="false">2003e!E75</f>
        <v>0</v>
      </c>
      <c r="V60" s="2" t="n">
        <f aca="false">2003e!F75</f>
        <v>0</v>
      </c>
      <c r="W60" s="2" t="n">
        <f aca="false">2003e!G75</f>
        <v>0</v>
      </c>
      <c r="X60" s="2" t="n">
        <f aca="false">2003e!H75</f>
        <v>0</v>
      </c>
      <c r="Y60" s="2" t="n">
        <f aca="false">2003e!I75</f>
        <v>0</v>
      </c>
      <c r="Z60" s="2" t="n">
        <f aca="false">2003e!J75</f>
        <v>0</v>
      </c>
      <c r="AA60" s="2" t="n">
        <f aca="false">2003e!K75</f>
        <v>0</v>
      </c>
      <c r="AB60" s="2" t="n">
        <f aca="false">AVERAGE(2003e!L75,2003e!M75)</f>
        <v>0</v>
      </c>
      <c r="AC60" s="2" t="n">
        <f aca="false">2003e!N75</f>
        <v>0</v>
      </c>
      <c r="AD60" s="2" t="n">
        <f aca="false">2003e!O75</f>
        <v>0</v>
      </c>
      <c r="AE60" s="2" t="n">
        <f aca="false">2003e!P75</f>
        <v>0</v>
      </c>
      <c r="AF60" s="2" t="n">
        <f aca="false">AVERAGE(2004e!C75,2004e!D75)</f>
        <v>0</v>
      </c>
      <c r="AG60" s="2" t="n">
        <f aca="false">2004e!E75</f>
        <v>0</v>
      </c>
      <c r="AH60" s="2" t="n">
        <f aca="false">2004e!F75</f>
        <v>0</v>
      </c>
      <c r="AI60" s="2" t="n">
        <f aca="false">2004e!G75</f>
        <v>0</v>
      </c>
      <c r="AJ60" s="2" t="n">
        <f aca="false">2004e!H75</f>
        <v>0</v>
      </c>
      <c r="AK60" s="2" t="n">
        <f aca="false">2004e!I75</f>
        <v>0</v>
      </c>
      <c r="AL60" s="2" t="n">
        <f aca="false">2004e!J75</f>
        <v>0</v>
      </c>
      <c r="AM60" s="2" t="n">
        <f aca="false">2004e!K75</f>
        <v>0</v>
      </c>
      <c r="AN60" s="2" t="n">
        <f aca="false">AVERAGE(2004e!L75,2004e!M75)</f>
        <v>0</v>
      </c>
      <c r="AO60" s="2" t="n">
        <f aca="false">2004e!N75</f>
        <v>0</v>
      </c>
      <c r="AP60" s="2" t="n">
        <f aca="false">2004e!O75</f>
        <v>0</v>
      </c>
      <c r="AQ60" s="2" t="n">
        <f aca="false">2004e!P75</f>
        <v>0</v>
      </c>
      <c r="AR60" s="2" t="n">
        <f aca="false">AVERAGE(2005e!C75,2005e!D75)</f>
        <v>0</v>
      </c>
      <c r="AS60" s="2" t="n">
        <f aca="false">2005e!E75</f>
        <v>0</v>
      </c>
      <c r="AT60" s="2" t="n">
        <f aca="false">2005e!F75</f>
        <v>0</v>
      </c>
      <c r="AU60" s="2" t="n">
        <f aca="false">2005e!G75</f>
        <v>0</v>
      </c>
      <c r="AV60" s="2" t="n">
        <f aca="false">2005e!H75</f>
        <v>0</v>
      </c>
      <c r="AW60" s="2" t="n">
        <f aca="false">2005e!I75</f>
        <v>0</v>
      </c>
      <c r="AX60" s="2" t="n">
        <f aca="false">2005e!J75</f>
        <v>0</v>
      </c>
      <c r="AY60" s="2" t="n">
        <f aca="false">2005e!K75</f>
        <v>0</v>
      </c>
      <c r="AZ60" s="2" t="n">
        <f aca="false">AVERAGE(2005e!L75,2005e!M75)</f>
        <v>0</v>
      </c>
      <c r="BA60" s="2" t="n">
        <f aca="false">2005e!N75</f>
        <v>0</v>
      </c>
      <c r="BB60" s="2" t="n">
        <f aca="false">2005e!O75</f>
        <v>0</v>
      </c>
      <c r="BC60" s="2" t="n">
        <f aca="false">2005e!P75</f>
        <v>0</v>
      </c>
      <c r="BD60" s="2" t="n">
        <f aca="false">AVERAGE(2006e!C75,2006e!D75)</f>
        <v>0</v>
      </c>
      <c r="BE60" s="2" t="n">
        <f aca="false">2006e!E75</f>
        <v>0</v>
      </c>
      <c r="BF60" s="2" t="n">
        <f aca="false">2006e!F75</f>
        <v>0</v>
      </c>
      <c r="BG60" s="2" t="n">
        <f aca="false">2006e!G75</f>
        <v>0</v>
      </c>
      <c r="BH60" s="2" t="n">
        <f aca="false">2006e!H75</f>
        <v>0</v>
      </c>
      <c r="BI60" s="2" t="n">
        <f aca="false">2006e!I75</f>
        <v>0</v>
      </c>
      <c r="BJ60" s="2" t="n">
        <f aca="false">2006e!J75</f>
        <v>0</v>
      </c>
      <c r="BK60" s="2" t="n">
        <f aca="false">2006e!K75</f>
        <v>0</v>
      </c>
      <c r="BL60" s="2" t="n">
        <f aca="false">AVERAGE(2006e!L75,2006e!M75)</f>
        <v>0</v>
      </c>
      <c r="BM60" s="2" t="n">
        <f aca="false">2006e!N75</f>
        <v>0</v>
      </c>
      <c r="BN60" s="2" t="n">
        <f aca="false">2006e!O75</f>
        <v>0</v>
      </c>
      <c r="BO60" s="2" t="n">
        <f aca="false">2006e!P75</f>
        <v>0</v>
      </c>
      <c r="BP60" s="2" t="n">
        <f aca="false">AVERAGE(2007e!C75,2007e!D75)</f>
        <v>0</v>
      </c>
      <c r="BQ60" s="2" t="n">
        <f aca="false">2007e!E75</f>
        <v>0</v>
      </c>
    </row>
    <row r="61" customFormat="false" ht="12.75" hidden="false" customHeight="false" outlineLevel="0" collapsed="false">
      <c r="B61" s="0" t="s">
        <v>79</v>
      </c>
      <c r="C61" s="2" t="n">
        <f aca="false">AVERAGE(J61:U61)</f>
        <v>899.416666666667</v>
      </c>
      <c r="D61" s="2" t="n">
        <f aca="false">AVERAGE(V61:AG61)</f>
        <v>911.25</v>
      </c>
      <c r="E61" s="2" t="n">
        <f aca="false">AVERAGE(AH61:AS61)</f>
        <v>916.416666666667</v>
      </c>
      <c r="F61" s="2" t="n">
        <f aca="false">AVERAGE(AT61:BE61)</f>
        <v>921.666666666667</v>
      </c>
      <c r="G61" s="2" t="n">
        <f aca="false">AVERAGE(BF61:BQ61)</f>
        <v>851.5</v>
      </c>
      <c r="H61" s="2" t="n">
        <f aca="false">AVERAGE(C61:G61)</f>
        <v>900.05</v>
      </c>
      <c r="J61" s="0" t="n">
        <f aca="false">2002e!F76</f>
        <v>785</v>
      </c>
      <c r="K61" s="0" t="n">
        <f aca="false">2002e!G76</f>
        <v>861</v>
      </c>
      <c r="L61" s="0" t="n">
        <f aca="false">2002e!H76</f>
        <v>955</v>
      </c>
      <c r="M61" s="0" t="n">
        <f aca="false">2002e!I76</f>
        <v>977</v>
      </c>
      <c r="N61" s="0" t="n">
        <f aca="false">2002e!J76</f>
        <v>956</v>
      </c>
      <c r="O61" s="0" t="n">
        <f aca="false">2002e!K76</f>
        <v>873</v>
      </c>
      <c r="P61" s="2" t="n">
        <f aca="false">AVERAGE(2002e!L76,2002e!M76)</f>
        <v>831</v>
      </c>
      <c r="Q61" s="0" t="n">
        <f aca="false">2002e!N76</f>
        <v>902</v>
      </c>
      <c r="R61" s="0" t="n">
        <f aca="false">2002e!O76</f>
        <v>956</v>
      </c>
      <c r="S61" s="0" t="n">
        <f aca="false">2002e!P76</f>
        <v>979</v>
      </c>
      <c r="T61" s="2" t="n">
        <f aca="false">AVERAGE(2003e!C76,2003e!D76)</f>
        <v>930</v>
      </c>
      <c r="U61" s="2" t="n">
        <f aca="false">2003e!E76</f>
        <v>788</v>
      </c>
      <c r="V61" s="2" t="n">
        <f aca="false">2003e!F76</f>
        <v>800</v>
      </c>
      <c r="W61" s="2" t="n">
        <f aca="false">2003e!G76</f>
        <v>876</v>
      </c>
      <c r="X61" s="2" t="n">
        <f aca="false">2003e!H76</f>
        <v>970</v>
      </c>
      <c r="Y61" s="2" t="n">
        <f aca="false">2003e!I76</f>
        <v>992</v>
      </c>
      <c r="Z61" s="2" t="n">
        <f aca="false">2003e!J76</f>
        <v>972</v>
      </c>
      <c r="AA61" s="2" t="n">
        <f aca="false">2003e!K76</f>
        <v>889</v>
      </c>
      <c r="AB61" s="2" t="n">
        <f aca="false">AVERAGE(2003e!L76,2003e!M76)</f>
        <v>846</v>
      </c>
      <c r="AC61" s="2" t="n">
        <f aca="false">2003e!N76</f>
        <v>917</v>
      </c>
      <c r="AD61" s="2" t="n">
        <f aca="false">2003e!O76</f>
        <v>962</v>
      </c>
      <c r="AE61" s="2" t="n">
        <f aca="false">2003e!P76</f>
        <v>983</v>
      </c>
      <c r="AF61" s="2" t="n">
        <f aca="false">AVERAGE(2004e!C76,2004e!D76)</f>
        <v>935</v>
      </c>
      <c r="AG61" s="2" t="n">
        <f aca="false">2004e!E76</f>
        <v>793</v>
      </c>
      <c r="AH61" s="2" t="n">
        <f aca="false">2004e!F76</f>
        <v>804</v>
      </c>
      <c r="AI61" s="2" t="n">
        <f aca="false">2004e!G76</f>
        <v>881</v>
      </c>
      <c r="AJ61" s="2" t="n">
        <f aca="false">2004e!H76</f>
        <v>975</v>
      </c>
      <c r="AK61" s="2" t="n">
        <f aca="false">2004e!I76</f>
        <v>998</v>
      </c>
      <c r="AL61" s="2" t="n">
        <f aca="false">2004e!J76</f>
        <v>978</v>
      </c>
      <c r="AM61" s="2" t="n">
        <f aca="false">2004e!K76</f>
        <v>893</v>
      </c>
      <c r="AN61" s="2" t="n">
        <f aca="false">AVERAGE(2004e!L76,2004e!M76)</f>
        <v>852</v>
      </c>
      <c r="AO61" s="2" t="n">
        <f aca="false">2004e!N76</f>
        <v>922</v>
      </c>
      <c r="AP61" s="2" t="n">
        <f aca="false">2004e!O76</f>
        <v>967</v>
      </c>
      <c r="AQ61" s="2" t="n">
        <f aca="false">2004e!P76</f>
        <v>988</v>
      </c>
      <c r="AR61" s="2" t="n">
        <f aca="false">AVERAGE(2005e!C76,2005e!D76)</f>
        <v>941</v>
      </c>
      <c r="AS61" s="2" t="n">
        <f aca="false">2005e!E76</f>
        <v>798</v>
      </c>
      <c r="AT61" s="2" t="n">
        <f aca="false">2005e!F76</f>
        <v>809</v>
      </c>
      <c r="AU61" s="2" t="n">
        <f aca="false">2005e!G76</f>
        <v>886</v>
      </c>
      <c r="AV61" s="2" t="n">
        <f aca="false">2005e!H76</f>
        <v>980</v>
      </c>
      <c r="AW61" s="2" t="n">
        <f aca="false">2005e!I76</f>
        <v>1003</v>
      </c>
      <c r="AX61" s="2" t="n">
        <f aca="false">2005e!J76</f>
        <v>983</v>
      </c>
      <c r="AY61" s="2" t="n">
        <f aca="false">2005e!K76</f>
        <v>899</v>
      </c>
      <c r="AZ61" s="2" t="n">
        <f aca="false">AVERAGE(2005e!L76,2005e!M76)</f>
        <v>857</v>
      </c>
      <c r="BA61" s="2" t="n">
        <f aca="false">2005e!N76</f>
        <v>928</v>
      </c>
      <c r="BB61" s="2" t="n">
        <f aca="false">2005e!O76</f>
        <v>972</v>
      </c>
      <c r="BC61" s="2" t="n">
        <f aca="false">2005e!P76</f>
        <v>994</v>
      </c>
      <c r="BD61" s="2" t="n">
        <f aca="false">AVERAGE(2006e!C76,2006e!D76)</f>
        <v>946</v>
      </c>
      <c r="BE61" s="2" t="n">
        <f aca="false">2006e!E76</f>
        <v>803</v>
      </c>
      <c r="BF61" s="2" t="n">
        <f aca="false">2006e!F76</f>
        <v>814</v>
      </c>
      <c r="BG61" s="2" t="n">
        <f aca="false">2006e!G76</f>
        <v>891</v>
      </c>
      <c r="BH61" s="2" t="n">
        <f aca="false">2006e!H76</f>
        <v>986</v>
      </c>
      <c r="BI61" s="2" t="n">
        <f aca="false">2006e!I76</f>
        <v>911</v>
      </c>
      <c r="BJ61" s="2" t="n">
        <f aca="false">2006e!J76</f>
        <v>892</v>
      </c>
      <c r="BK61" s="2" t="n">
        <f aca="false">2006e!K76</f>
        <v>807</v>
      </c>
      <c r="BL61" s="2" t="n">
        <f aca="false">AVERAGE(2006e!L76,2006e!M76)</f>
        <v>765</v>
      </c>
      <c r="BM61" s="2" t="n">
        <f aca="false">2006e!N76</f>
        <v>836</v>
      </c>
      <c r="BN61" s="2" t="n">
        <f aca="false">2006e!O76</f>
        <v>881</v>
      </c>
      <c r="BO61" s="2" t="n">
        <f aca="false">2006e!P76</f>
        <v>903</v>
      </c>
      <c r="BP61" s="2" t="n">
        <f aca="false">AVERAGE(2007e!C76,2007e!D76)</f>
        <v>841</v>
      </c>
      <c r="BQ61" s="2" t="n">
        <f aca="false">2007e!E76</f>
        <v>691</v>
      </c>
    </row>
    <row r="62" customFormat="false" ht="12.75" hidden="false" customHeight="false" outlineLevel="0" collapsed="false">
      <c r="C62" s="3" t="n">
        <f aca="false">SUM(C59:C61)</f>
        <v>1085.75</v>
      </c>
      <c r="D62" s="3" t="n">
        <f aca="false">SUM(D59:D61)</f>
        <v>1040</v>
      </c>
      <c r="E62" s="3" t="n">
        <f aca="false">SUM(E59:E61)</f>
        <v>1026.41666666667</v>
      </c>
      <c r="F62" s="3" t="n">
        <f aca="false">SUM(F59:F61)</f>
        <v>1031.66666666667</v>
      </c>
      <c r="G62" s="3" t="n">
        <f aca="false">SUM(G59:G61)</f>
        <v>939.25</v>
      </c>
      <c r="H62" s="3" t="n">
        <f aca="false">SUM(H59:H61)</f>
        <v>1024.61666666667</v>
      </c>
    </row>
  </sheetData>
  <printOptions headings="false" gridLines="false" gridLinesSet="true" horizontalCentered="tru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30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148</v>
      </c>
      <c r="D9" s="0" t="n">
        <v>148</v>
      </c>
      <c r="E9" s="0" t="n">
        <v>140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24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42</v>
      </c>
      <c r="D10" s="0" t="n">
        <v>46</v>
      </c>
      <c r="E10" s="0" t="n">
        <v>18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5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96</v>
      </c>
      <c r="D11" s="0" t="n">
        <v>96</v>
      </c>
      <c r="E11" s="0" t="n">
        <v>90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15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161</v>
      </c>
      <c r="D12" s="0" t="n">
        <v>161</v>
      </c>
      <c r="E12" s="0" t="n">
        <v>109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22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2463</v>
      </c>
      <c r="D13" s="0" t="n">
        <v>2463</v>
      </c>
      <c r="E13" s="0" t="n">
        <v>2061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377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64</v>
      </c>
      <c r="D14" s="0" t="n">
        <v>64</v>
      </c>
      <c r="E14" s="0" t="n">
        <v>54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10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2522</v>
      </c>
      <c r="D15" s="0" t="n">
        <v>2525</v>
      </c>
      <c r="E15" s="0" t="n">
        <v>2357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407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5496</v>
      </c>
      <c r="D16" s="0" t="n">
        <v>5503</v>
      </c>
      <c r="E16" s="0" t="n">
        <v>4829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861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1447</v>
      </c>
      <c r="D19" s="0" t="n">
        <v>1447</v>
      </c>
      <c r="E19" s="0" t="n">
        <v>1461</v>
      </c>
      <c r="F19" s="0" t="n">
        <v>1425</v>
      </c>
      <c r="G19" s="0" t="n">
        <v>1316</v>
      </c>
      <c r="H19" s="0" t="n">
        <v>1338</v>
      </c>
      <c r="I19" s="0" t="n">
        <v>1529</v>
      </c>
      <c r="J19" s="0" t="n">
        <v>1531</v>
      </c>
      <c r="K19" s="0" t="n">
        <v>1462</v>
      </c>
      <c r="L19" s="0" t="n">
        <v>1448</v>
      </c>
      <c r="M19" s="0" t="n">
        <v>1445</v>
      </c>
      <c r="N19" s="0" t="n">
        <v>1533</v>
      </c>
      <c r="O19" s="0" t="n">
        <v>1707</v>
      </c>
      <c r="P19" s="0" t="n">
        <v>1709</v>
      </c>
      <c r="Q19" s="0" t="n">
        <v>1492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872</v>
      </c>
      <c r="D20" s="0" t="n">
        <v>872</v>
      </c>
      <c r="E20" s="0" t="n">
        <v>899</v>
      </c>
      <c r="F20" s="0" t="n">
        <v>1393</v>
      </c>
      <c r="G20" s="0" t="n">
        <v>1719</v>
      </c>
      <c r="H20" s="0" t="n">
        <v>1867</v>
      </c>
      <c r="I20" s="0" t="n">
        <v>1860</v>
      </c>
      <c r="J20" s="0" t="n">
        <v>1795</v>
      </c>
      <c r="K20" s="0" t="n">
        <v>1583</v>
      </c>
      <c r="L20" s="0" t="n">
        <v>1538</v>
      </c>
      <c r="M20" s="0" t="n">
        <v>1538</v>
      </c>
      <c r="N20" s="0" t="n">
        <v>1417</v>
      </c>
      <c r="O20" s="0" t="n">
        <v>1490</v>
      </c>
      <c r="P20" s="0" t="n">
        <v>1528</v>
      </c>
      <c r="Q20" s="0" t="n">
        <v>1497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95</v>
      </c>
      <c r="D21" s="0" t="n">
        <v>95</v>
      </c>
      <c r="E21" s="0" t="n">
        <v>95</v>
      </c>
      <c r="F21" s="0" t="n">
        <v>95</v>
      </c>
      <c r="G21" s="0" t="n">
        <v>95</v>
      </c>
      <c r="H21" s="0" t="n">
        <v>95</v>
      </c>
      <c r="I21" s="0" t="n">
        <v>95</v>
      </c>
      <c r="J21" s="0" t="n">
        <v>95</v>
      </c>
      <c r="K21" s="0" t="n">
        <v>95</v>
      </c>
      <c r="L21" s="0" t="n">
        <v>92</v>
      </c>
      <c r="M21" s="0" t="n">
        <v>92</v>
      </c>
      <c r="N21" s="0" t="n">
        <v>92</v>
      </c>
      <c r="O21" s="0" t="n">
        <v>92</v>
      </c>
      <c r="P21" s="0" t="n">
        <v>92</v>
      </c>
      <c r="Q21" s="0" t="n">
        <v>94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1493</v>
      </c>
      <c r="D22" s="0" t="n">
        <v>1505</v>
      </c>
      <c r="E22" s="0" t="n">
        <v>1502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250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0</v>
      </c>
      <c r="D24" s="0" t="n">
        <v>0</v>
      </c>
      <c r="E24" s="0" t="n">
        <v>0</v>
      </c>
      <c r="F24" s="0" t="n">
        <v>3574</v>
      </c>
      <c r="G24" s="0" t="n">
        <v>4128</v>
      </c>
      <c r="H24" s="0" t="n">
        <v>5104</v>
      </c>
      <c r="I24" s="0" t="n">
        <v>5978</v>
      </c>
      <c r="J24" s="0" t="n">
        <v>6126</v>
      </c>
      <c r="K24" s="0" t="n">
        <v>5075</v>
      </c>
      <c r="L24" s="0" t="n">
        <v>4648</v>
      </c>
      <c r="M24" s="0" t="n">
        <v>4648</v>
      </c>
      <c r="N24" s="0" t="n">
        <v>3081</v>
      </c>
      <c r="O24" s="0" t="n">
        <v>2515</v>
      </c>
      <c r="P24" s="0" t="n">
        <v>2397</v>
      </c>
      <c r="Q24" s="0" t="n">
        <v>3552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0</v>
      </c>
      <c r="D25" s="0" t="n">
        <v>0</v>
      </c>
      <c r="E25" s="0" t="n">
        <v>0</v>
      </c>
      <c r="F25" s="0" t="n">
        <v>42</v>
      </c>
      <c r="G25" s="0" t="n">
        <v>2</v>
      </c>
      <c r="H25" s="0" t="n">
        <v>2</v>
      </c>
      <c r="I25" s="0" t="n">
        <v>2</v>
      </c>
      <c r="J25" s="0" t="n">
        <v>2</v>
      </c>
      <c r="K25" s="0" t="n">
        <v>4</v>
      </c>
      <c r="L25" s="0" t="n">
        <v>49</v>
      </c>
      <c r="M25" s="0" t="n">
        <v>49</v>
      </c>
      <c r="N25" s="0" t="n">
        <v>117</v>
      </c>
      <c r="O25" s="0" t="n">
        <v>151</v>
      </c>
      <c r="P25" s="0" t="n">
        <v>168</v>
      </c>
      <c r="Q25" s="0" t="n">
        <v>45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0</v>
      </c>
      <c r="D26" s="0" t="n">
        <v>0</v>
      </c>
      <c r="E26" s="0" t="n">
        <v>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  <c r="Q26" s="0" t="n">
        <v>833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0</v>
      </c>
      <c r="D27" s="0" t="n">
        <v>0</v>
      </c>
      <c r="E27" s="0" t="n">
        <v>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  <c r="Q27" s="0" t="n">
        <v>825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9403</v>
      </c>
      <c r="D29" s="0" t="n">
        <v>9422</v>
      </c>
      <c r="E29" s="0" t="n">
        <v>8786</v>
      </c>
      <c r="F29" s="0" t="n">
        <v>8519</v>
      </c>
      <c r="G29" s="0" t="n">
        <v>9250</v>
      </c>
      <c r="H29" s="0" t="n">
        <v>10396</v>
      </c>
      <c r="I29" s="0" t="n">
        <v>11454</v>
      </c>
      <c r="J29" s="0" t="n">
        <v>11539</v>
      </c>
      <c r="K29" s="0" t="n">
        <v>10209</v>
      </c>
      <c r="L29" s="0" t="n">
        <v>9765</v>
      </c>
      <c r="M29" s="0" t="n">
        <v>9762</v>
      </c>
      <c r="N29" s="0" t="n">
        <v>8230</v>
      </c>
      <c r="O29" s="0" t="n">
        <v>7945</v>
      </c>
      <c r="P29" s="0" t="n">
        <v>7884</v>
      </c>
      <c r="Q29" s="0" t="n">
        <v>9449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6769</v>
      </c>
      <c r="D32" s="0" t="n">
        <v>6036</v>
      </c>
      <c r="E32" s="0" t="n">
        <v>5770</v>
      </c>
      <c r="F32" s="0" t="n">
        <v>6108</v>
      </c>
      <c r="G32" s="0" t="n">
        <v>5945</v>
      </c>
      <c r="H32" s="0" t="n">
        <v>7147</v>
      </c>
      <c r="I32" s="0" t="n">
        <v>5857</v>
      </c>
      <c r="J32" s="0" t="n">
        <v>6299</v>
      </c>
      <c r="K32" s="0" t="n">
        <v>5118</v>
      </c>
      <c r="L32" s="0" t="n">
        <v>5236</v>
      </c>
      <c r="M32" s="0" t="n">
        <v>4958</v>
      </c>
      <c r="N32" s="0" t="n">
        <v>7687</v>
      </c>
      <c r="O32" s="0" t="n">
        <v>6286</v>
      </c>
      <c r="P32" s="0" t="n">
        <v>7043</v>
      </c>
      <c r="Q32" s="0" t="n">
        <v>6230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424</v>
      </c>
      <c r="D33" s="0" t="n">
        <v>422</v>
      </c>
      <c r="E33" s="0" t="n">
        <v>359</v>
      </c>
      <c r="F33" s="0" t="n">
        <v>384</v>
      </c>
      <c r="G33" s="0" t="n">
        <v>304</v>
      </c>
      <c r="H33" s="0" t="n">
        <v>236</v>
      </c>
      <c r="I33" s="0" t="n">
        <v>175</v>
      </c>
      <c r="J33" s="0" t="n">
        <v>195</v>
      </c>
      <c r="K33" s="0" t="n">
        <v>273</v>
      </c>
      <c r="L33" s="0" t="n">
        <v>433</v>
      </c>
      <c r="M33" s="0" t="n">
        <v>512</v>
      </c>
      <c r="N33" s="0" t="n">
        <v>707</v>
      </c>
      <c r="O33" s="0" t="n">
        <v>741</v>
      </c>
      <c r="P33" s="0" t="n">
        <v>445</v>
      </c>
      <c r="Q33" s="0" t="n">
        <v>393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21</v>
      </c>
      <c r="D35" s="0" t="n">
        <v>21</v>
      </c>
      <c r="E35" s="0" t="n">
        <v>21</v>
      </c>
      <c r="F35" s="0" t="n">
        <v>21</v>
      </c>
      <c r="G35" s="0" t="n">
        <v>21</v>
      </c>
      <c r="H35" s="0" t="n">
        <v>21</v>
      </c>
      <c r="I35" s="0" t="n">
        <v>21</v>
      </c>
      <c r="J35" s="0" t="n">
        <v>21</v>
      </c>
      <c r="K35" s="0" t="n">
        <v>21</v>
      </c>
      <c r="L35" s="0" t="n">
        <v>21</v>
      </c>
      <c r="M35" s="0" t="n">
        <v>21</v>
      </c>
      <c r="N35" s="0" t="n">
        <v>21</v>
      </c>
      <c r="O35" s="0" t="n">
        <v>21</v>
      </c>
      <c r="P35" s="0" t="n">
        <v>21</v>
      </c>
      <c r="Q35" s="0" t="n">
        <v>21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80</v>
      </c>
      <c r="D36" s="0" t="n">
        <v>80</v>
      </c>
      <c r="E36" s="0" t="n">
        <v>80</v>
      </c>
      <c r="F36" s="0" t="n">
        <v>80</v>
      </c>
      <c r="G36" s="0" t="n">
        <v>80</v>
      </c>
      <c r="H36" s="0" t="n">
        <v>80</v>
      </c>
      <c r="I36" s="0" t="n">
        <v>80</v>
      </c>
      <c r="J36" s="0" t="n">
        <v>80</v>
      </c>
      <c r="K36" s="0" t="n">
        <v>80</v>
      </c>
      <c r="L36" s="0" t="n">
        <v>79</v>
      </c>
      <c r="M36" s="0" t="n">
        <v>79</v>
      </c>
      <c r="N36" s="0" t="n">
        <v>79</v>
      </c>
      <c r="O36" s="0" t="n">
        <v>79</v>
      </c>
      <c r="P36" s="0" t="n">
        <v>79</v>
      </c>
      <c r="Q36" s="0" t="n">
        <v>80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-26</v>
      </c>
      <c r="D37" s="0" t="n">
        <v>-26</v>
      </c>
      <c r="E37" s="0" t="n">
        <v>-26</v>
      </c>
      <c r="F37" s="0" t="n">
        <v>-26</v>
      </c>
      <c r="G37" s="0" t="n">
        <v>-26</v>
      </c>
      <c r="H37" s="0" t="n">
        <v>-26</v>
      </c>
      <c r="I37" s="0" t="n">
        <v>-26</v>
      </c>
      <c r="J37" s="0" t="n">
        <v>-26</v>
      </c>
      <c r="K37" s="0" t="n">
        <v>-26</v>
      </c>
      <c r="L37" s="0" t="n">
        <v>-26</v>
      </c>
      <c r="M37" s="0" t="n">
        <v>-26</v>
      </c>
      <c r="N37" s="0" t="n">
        <v>-26</v>
      </c>
      <c r="O37" s="0" t="n">
        <v>-26</v>
      </c>
      <c r="P37" s="0" t="n">
        <v>-26</v>
      </c>
      <c r="Q37" s="0" t="n">
        <v>-26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7268</v>
      </c>
      <c r="D38" s="0" t="n">
        <v>6533</v>
      </c>
      <c r="E38" s="0" t="n">
        <v>6204</v>
      </c>
      <c r="F38" s="0" t="n">
        <v>6567</v>
      </c>
      <c r="G38" s="0" t="n">
        <v>6324</v>
      </c>
      <c r="H38" s="0" t="n">
        <v>7458</v>
      </c>
      <c r="I38" s="0" t="n">
        <v>6107</v>
      </c>
      <c r="J38" s="0" t="n">
        <v>6569</v>
      </c>
      <c r="K38" s="0" t="n">
        <v>5466</v>
      </c>
      <c r="L38" s="0" t="n">
        <v>5743</v>
      </c>
      <c r="M38" s="0" t="n">
        <v>5544</v>
      </c>
      <c r="N38" s="0" t="n">
        <v>8468</v>
      </c>
      <c r="O38" s="0" t="n">
        <v>7101</v>
      </c>
      <c r="P38" s="0" t="n">
        <v>7562</v>
      </c>
      <c r="Q38" s="0" t="n">
        <v>6698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  <c r="Q43" s="0" t="n">
        <v>29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197</v>
      </c>
      <c r="D45" s="0" t="n">
        <v>197</v>
      </c>
      <c r="E45" s="0" t="n">
        <v>230</v>
      </c>
      <c r="F45" s="0" t="n">
        <v>255</v>
      </c>
      <c r="G45" s="0" t="n">
        <v>255</v>
      </c>
      <c r="H45" s="0" t="n">
        <v>310</v>
      </c>
      <c r="I45" s="0" t="n">
        <v>284</v>
      </c>
      <c r="J45" s="0" t="n">
        <v>240</v>
      </c>
      <c r="K45" s="0" t="n">
        <v>203</v>
      </c>
      <c r="L45" s="0" t="n">
        <v>204</v>
      </c>
      <c r="M45" s="0" t="n">
        <v>173</v>
      </c>
      <c r="N45" s="0" t="n">
        <v>82</v>
      </c>
      <c r="O45" s="0" t="n">
        <v>174</v>
      </c>
      <c r="P45" s="0" t="n">
        <v>205</v>
      </c>
      <c r="Q45" s="0" t="n">
        <v>219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322</v>
      </c>
      <c r="D46" s="0" t="n">
        <v>322</v>
      </c>
      <c r="E46" s="0" t="n">
        <v>434</v>
      </c>
      <c r="F46" s="0" t="n">
        <v>434</v>
      </c>
      <c r="G46" s="0" t="n">
        <v>434</v>
      </c>
      <c r="H46" s="0" t="n">
        <v>434</v>
      </c>
      <c r="I46" s="0" t="n">
        <v>434</v>
      </c>
      <c r="J46" s="0" t="n">
        <v>434</v>
      </c>
      <c r="K46" s="0" t="n">
        <v>434</v>
      </c>
      <c r="L46" s="0" t="n">
        <v>429</v>
      </c>
      <c r="M46" s="0" t="n">
        <v>429</v>
      </c>
      <c r="N46" s="0" t="n">
        <v>317</v>
      </c>
      <c r="O46" s="0" t="n">
        <v>429</v>
      </c>
      <c r="P46" s="0" t="n">
        <v>317</v>
      </c>
      <c r="Q46" s="0" t="n">
        <v>404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1000</v>
      </c>
      <c r="D47" s="0" t="n">
        <v>1000</v>
      </c>
      <c r="E47" s="0" t="n">
        <v>1000</v>
      </c>
      <c r="F47" s="0" t="n">
        <v>1000</v>
      </c>
      <c r="G47" s="0" t="n">
        <v>1000</v>
      </c>
      <c r="H47" s="0" t="n">
        <v>1000</v>
      </c>
      <c r="I47" s="0" t="n">
        <v>1000</v>
      </c>
      <c r="J47" s="0" t="n">
        <v>1000</v>
      </c>
      <c r="K47" s="0" t="n">
        <v>1000</v>
      </c>
      <c r="L47" s="0" t="n">
        <v>1000</v>
      </c>
      <c r="M47" s="0" t="n">
        <v>1000</v>
      </c>
      <c r="N47" s="0" t="n">
        <v>1000</v>
      </c>
      <c r="O47" s="0" t="n">
        <v>1000</v>
      </c>
      <c r="P47" s="0" t="n">
        <v>1000</v>
      </c>
      <c r="Q47" s="0" t="n">
        <v>1000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12</v>
      </c>
      <c r="D48" s="0" t="n">
        <v>12</v>
      </c>
      <c r="E48" s="0" t="n">
        <v>13</v>
      </c>
      <c r="F48" s="0" t="n">
        <v>13</v>
      </c>
      <c r="G48" s="0" t="n">
        <v>16</v>
      </c>
      <c r="H48" s="0" t="n">
        <v>19</v>
      </c>
      <c r="I48" s="0" t="n">
        <v>19</v>
      </c>
      <c r="J48" s="0" t="n">
        <v>19</v>
      </c>
      <c r="K48" s="0" t="n">
        <v>17</v>
      </c>
      <c r="L48" s="0" t="n">
        <v>16</v>
      </c>
      <c r="M48" s="0" t="n">
        <v>16</v>
      </c>
      <c r="N48" s="0" t="n">
        <v>15</v>
      </c>
      <c r="O48" s="0" t="n">
        <v>16</v>
      </c>
      <c r="P48" s="0" t="n">
        <v>13</v>
      </c>
      <c r="Q48" s="0" t="n">
        <v>16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0</v>
      </c>
      <c r="D50" s="0" t="n">
        <v>0</v>
      </c>
      <c r="E50" s="0" t="n">
        <v>0</v>
      </c>
      <c r="F50" s="0" t="n">
        <v>1309</v>
      </c>
      <c r="G50" s="0" t="n">
        <v>1309</v>
      </c>
      <c r="H50" s="0" t="n">
        <v>1309</v>
      </c>
      <c r="I50" s="0" t="n">
        <v>1309</v>
      </c>
      <c r="J50" s="0" t="n">
        <v>1309</v>
      </c>
      <c r="K50" s="0" t="n">
        <v>1309</v>
      </c>
      <c r="L50" s="0" t="n">
        <v>1309</v>
      </c>
      <c r="M50" s="0" t="n">
        <v>1309</v>
      </c>
      <c r="N50" s="0" t="n">
        <v>1309</v>
      </c>
      <c r="O50" s="0" t="n">
        <v>1309</v>
      </c>
      <c r="P50" s="0" t="n">
        <v>1309</v>
      </c>
      <c r="Q50" s="0" t="n">
        <v>1091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8826</v>
      </c>
      <c r="D51" s="0" t="n">
        <v>8091</v>
      </c>
      <c r="E51" s="0" t="n">
        <v>7908</v>
      </c>
      <c r="F51" s="0" t="n">
        <v>9606</v>
      </c>
      <c r="G51" s="0" t="n">
        <v>9367</v>
      </c>
      <c r="H51" s="0" t="n">
        <v>10562</v>
      </c>
      <c r="I51" s="0" t="n">
        <v>9185</v>
      </c>
      <c r="J51" s="0" t="n">
        <v>9602</v>
      </c>
      <c r="K51" s="0" t="n">
        <v>8460</v>
      </c>
      <c r="L51" s="0" t="n">
        <v>8731</v>
      </c>
      <c r="M51" s="0" t="n">
        <v>8501</v>
      </c>
      <c r="N51" s="0" t="n">
        <v>11218</v>
      </c>
      <c r="O51" s="0" t="n">
        <v>10056</v>
      </c>
      <c r="P51" s="0" t="n">
        <v>10433</v>
      </c>
      <c r="Q51" s="0" t="n">
        <v>9456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0</v>
      </c>
      <c r="D58" s="0" t="n">
        <v>0</v>
      </c>
      <c r="E58" s="0" t="n">
        <v>0</v>
      </c>
      <c r="F58" s="0" t="n">
        <v>-271</v>
      </c>
      <c r="G58" s="0" t="n">
        <v>-264</v>
      </c>
      <c r="H58" s="0" t="n">
        <v>-298</v>
      </c>
      <c r="I58" s="0" t="n">
        <v>-259</v>
      </c>
      <c r="J58" s="0" t="n">
        <v>-271</v>
      </c>
      <c r="K58" s="0" t="n">
        <v>-239</v>
      </c>
      <c r="L58" s="0" t="n">
        <v>-246</v>
      </c>
      <c r="M58" s="0" t="n">
        <v>-240</v>
      </c>
      <c r="N58" s="0" t="n">
        <v>-316</v>
      </c>
      <c r="O58" s="0" t="n">
        <v>-284</v>
      </c>
      <c r="P58" s="0" t="n">
        <v>-294</v>
      </c>
      <c r="Q58" s="0" t="n">
        <v>-228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8826</v>
      </c>
      <c r="D59" s="0" t="n">
        <v>8091</v>
      </c>
      <c r="E59" s="0" t="n">
        <v>7908</v>
      </c>
      <c r="F59" s="0" t="n">
        <v>9335</v>
      </c>
      <c r="G59" s="0" t="n">
        <v>9103</v>
      </c>
      <c r="H59" s="0" t="n">
        <v>10264</v>
      </c>
      <c r="I59" s="0" t="n">
        <v>8926</v>
      </c>
      <c r="J59" s="0" t="n">
        <v>9331</v>
      </c>
      <c r="K59" s="0" t="n">
        <v>8221</v>
      </c>
      <c r="L59" s="0" t="n">
        <v>8485</v>
      </c>
      <c r="M59" s="0" t="n">
        <v>8261</v>
      </c>
      <c r="N59" s="0" t="n">
        <v>10902</v>
      </c>
      <c r="O59" s="0" t="n">
        <v>9773</v>
      </c>
      <c r="P59" s="0" t="n">
        <v>10139</v>
      </c>
      <c r="Q59" s="0" t="n">
        <v>9228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-577</v>
      </c>
      <c r="D62" s="0" t="n">
        <v>-1331</v>
      </c>
      <c r="E62" s="0" t="n">
        <v>-878</v>
      </c>
      <c r="F62" s="0" t="n">
        <v>816</v>
      </c>
      <c r="G62" s="0" t="n">
        <v>-147</v>
      </c>
      <c r="H62" s="0" t="n">
        <v>-132</v>
      </c>
      <c r="I62" s="0" t="n">
        <v>-2528</v>
      </c>
      <c r="J62" s="0" t="n">
        <v>-2208</v>
      </c>
      <c r="K62" s="0" t="n">
        <v>-1988</v>
      </c>
      <c r="L62" s="0" t="n">
        <v>-1280</v>
      </c>
      <c r="M62" s="0" t="n">
        <v>-1501</v>
      </c>
      <c r="N62" s="0" t="n">
        <v>2672</v>
      </c>
      <c r="O62" s="0" t="n">
        <v>1828</v>
      </c>
      <c r="P62" s="0" t="n">
        <v>2255</v>
      </c>
      <c r="Q62" s="0" t="n">
        <v>-221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  <row r="74" customFormat="false" ht="12.75" hidden="false" customHeight="false" outlineLevel="0" collapsed="false">
      <c r="B74" s="0" t="s">
        <v>77</v>
      </c>
      <c r="C74" s="0" t="n">
        <f aca="false">2002c!C80</f>
        <v>310</v>
      </c>
      <c r="D74" s="0" t="n">
        <f aca="false">2002c!D80</f>
        <v>310</v>
      </c>
      <c r="E74" s="0" t="n">
        <f aca="false">2002c!E80</f>
        <v>309</v>
      </c>
      <c r="F74" s="0" t="n">
        <f aca="false">2002c!F80</f>
        <v>178</v>
      </c>
      <c r="G74" s="0" t="n">
        <f aca="false">2002c!G80</f>
        <v>174</v>
      </c>
      <c r="H74" s="0" t="n">
        <f aca="false">2002c!H80</f>
        <v>174</v>
      </c>
      <c r="I74" s="0" t="n">
        <f aca="false">2002c!I80</f>
        <v>170</v>
      </c>
      <c r="J74" s="0" t="n">
        <f aca="false">2002c!J80</f>
        <v>170</v>
      </c>
      <c r="K74" s="0" t="n">
        <f aca="false">2002c!K80</f>
        <v>170</v>
      </c>
      <c r="L74" s="0" t="n">
        <f aca="false">2002c!L80</f>
        <v>200</v>
      </c>
      <c r="M74" s="0" t="n">
        <f aca="false">2002c!M80</f>
        <v>200</v>
      </c>
      <c r="N74" s="0" t="n">
        <f aca="false">2002c!N80</f>
        <v>200</v>
      </c>
      <c r="O74" s="0" t="n">
        <f aca="false">2002c!O80</f>
        <v>200</v>
      </c>
      <c r="P74" s="0" t="n">
        <f aca="false">2002c!P80</f>
        <v>200</v>
      </c>
      <c r="Q74" s="0" t="n">
        <f aca="false">2002c!Q80</f>
        <v>202</v>
      </c>
    </row>
    <row r="75" customFormat="false" ht="12.75" hidden="false" customHeight="false" outlineLevel="0" collapsed="false">
      <c r="B75" s="0" t="s">
        <v>78</v>
      </c>
      <c r="C75" s="0" t="n">
        <f aca="false">2002c!C81</f>
        <v>0</v>
      </c>
      <c r="D75" s="0" t="n">
        <f aca="false">2002c!D81</f>
        <v>0</v>
      </c>
      <c r="E75" s="0" t="n">
        <f aca="false">2002c!E81</f>
        <v>13</v>
      </c>
      <c r="F75" s="0" t="n">
        <f aca="false">2002c!F81</f>
        <v>0</v>
      </c>
      <c r="G75" s="0" t="n">
        <f aca="false">2002c!G81</f>
        <v>0</v>
      </c>
      <c r="H75" s="0" t="n">
        <f aca="false">2002c!H81</f>
        <v>0</v>
      </c>
      <c r="I75" s="0" t="n">
        <f aca="false">2002c!I81</f>
        <v>0</v>
      </c>
      <c r="J75" s="0" t="n">
        <f aca="false">2002c!J81</f>
        <v>0</v>
      </c>
      <c r="K75" s="0" t="n">
        <f aca="false">2002c!K81</f>
        <v>0</v>
      </c>
      <c r="L75" s="0" t="n">
        <f aca="false">2002c!L81</f>
        <v>0</v>
      </c>
      <c r="M75" s="0" t="n">
        <f aca="false">2002c!M81</f>
        <v>0</v>
      </c>
      <c r="N75" s="0" t="n">
        <f aca="false">2002c!N81</f>
        <v>0</v>
      </c>
      <c r="O75" s="0" t="n">
        <f aca="false">2002c!O81</f>
        <v>0</v>
      </c>
      <c r="P75" s="0" t="n">
        <f aca="false">2002c!P81</f>
        <v>0</v>
      </c>
      <c r="Q75" s="0" t="n">
        <f aca="false">2002c!Q81</f>
        <v>1</v>
      </c>
    </row>
    <row r="76" customFormat="false" ht="12.75" hidden="false" customHeight="false" outlineLevel="0" collapsed="false">
      <c r="B76" s="0" t="s">
        <v>79</v>
      </c>
      <c r="C76" s="0" t="n">
        <f aca="false">2002c!C82</f>
        <v>111</v>
      </c>
      <c r="D76" s="0" t="n">
        <f aca="false">2002c!D82</f>
        <v>111</v>
      </c>
      <c r="E76" s="0" t="n">
        <f aca="false">2002c!E82</f>
        <v>97</v>
      </c>
      <c r="F76" s="0" t="n">
        <f aca="false">2002c!F82</f>
        <v>785</v>
      </c>
      <c r="G76" s="0" t="n">
        <f aca="false">2002c!G82</f>
        <v>861</v>
      </c>
      <c r="H76" s="0" t="n">
        <f aca="false">2002c!H82</f>
        <v>955</v>
      </c>
      <c r="I76" s="0" t="n">
        <f aca="false">2002c!I82</f>
        <v>977</v>
      </c>
      <c r="J76" s="0" t="n">
        <f aca="false">2002c!J82</f>
        <v>956</v>
      </c>
      <c r="K76" s="0" t="n">
        <f aca="false">2002c!K82</f>
        <v>873</v>
      </c>
      <c r="L76" s="0" t="n">
        <f aca="false">2002c!L82</f>
        <v>831</v>
      </c>
      <c r="M76" s="0" t="n">
        <f aca="false">2002c!M82</f>
        <v>831</v>
      </c>
      <c r="N76" s="0" t="n">
        <f aca="false">2002c!N82</f>
        <v>902</v>
      </c>
      <c r="O76" s="0" t="n">
        <f aca="false">2002c!O82</f>
        <v>956</v>
      </c>
      <c r="P76" s="0" t="n">
        <f aca="false">2002c!P82</f>
        <v>979</v>
      </c>
      <c r="Q76" s="0" t="n">
        <f aca="false">2002c!Q82</f>
        <v>773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119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1649</v>
      </c>
      <c r="D19" s="0" t="n">
        <v>1649</v>
      </c>
      <c r="E19" s="0" t="n">
        <v>1664</v>
      </c>
      <c r="F19" s="0" t="n">
        <v>1594</v>
      </c>
      <c r="G19" s="0" t="n">
        <v>1486</v>
      </c>
      <c r="H19" s="0" t="n">
        <v>1510</v>
      </c>
      <c r="I19" s="0" t="n">
        <v>1291</v>
      </c>
      <c r="J19" s="0" t="n">
        <v>1291</v>
      </c>
      <c r="K19" s="0" t="n">
        <v>1222</v>
      </c>
      <c r="L19" s="0" t="n">
        <v>1450</v>
      </c>
      <c r="M19" s="0" t="n">
        <v>1447</v>
      </c>
      <c r="N19" s="0" t="n">
        <v>1535</v>
      </c>
      <c r="O19" s="0" t="n">
        <v>1753</v>
      </c>
      <c r="P19" s="0" t="n">
        <v>1745</v>
      </c>
      <c r="Q19" s="0" t="n">
        <v>1516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1460</v>
      </c>
      <c r="D20" s="0" t="n">
        <v>1460</v>
      </c>
      <c r="E20" s="0" t="n">
        <v>1346</v>
      </c>
      <c r="F20" s="0" t="n">
        <v>1394</v>
      </c>
      <c r="G20" s="0" t="n">
        <v>1724</v>
      </c>
      <c r="H20" s="0" t="n">
        <v>1873</v>
      </c>
      <c r="I20" s="0" t="n">
        <v>1794</v>
      </c>
      <c r="J20" s="0" t="n">
        <v>1729</v>
      </c>
      <c r="K20" s="0" t="n">
        <v>1517</v>
      </c>
      <c r="L20" s="0" t="n">
        <v>1436</v>
      </c>
      <c r="M20" s="0" t="n">
        <v>1436</v>
      </c>
      <c r="N20" s="0" t="n">
        <v>1315</v>
      </c>
      <c r="O20" s="0" t="n">
        <v>1379</v>
      </c>
      <c r="P20" s="0" t="n">
        <v>1416</v>
      </c>
      <c r="Q20" s="0" t="n">
        <v>1532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92</v>
      </c>
      <c r="D21" s="0" t="n">
        <v>92</v>
      </c>
      <c r="E21" s="0" t="n">
        <v>92</v>
      </c>
      <c r="F21" s="0" t="n">
        <v>92</v>
      </c>
      <c r="G21" s="0" t="n">
        <v>92</v>
      </c>
      <c r="H21" s="0" t="n">
        <v>92</v>
      </c>
      <c r="I21" s="0" t="n">
        <v>92</v>
      </c>
      <c r="J21" s="0" t="n">
        <v>92</v>
      </c>
      <c r="K21" s="0" t="n">
        <v>92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61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3060</v>
      </c>
      <c r="D24" s="0" t="n">
        <v>3060</v>
      </c>
      <c r="E24" s="0" t="n">
        <v>4029</v>
      </c>
      <c r="F24" s="0" t="n">
        <v>3634</v>
      </c>
      <c r="G24" s="0" t="n">
        <v>4190</v>
      </c>
      <c r="H24" s="0" t="n">
        <v>5173</v>
      </c>
      <c r="I24" s="0" t="n">
        <v>6038</v>
      </c>
      <c r="J24" s="0" t="n">
        <v>6193</v>
      </c>
      <c r="K24" s="0" t="n">
        <v>5133</v>
      </c>
      <c r="L24" s="0" t="n">
        <v>4772</v>
      </c>
      <c r="M24" s="0" t="n">
        <v>4772</v>
      </c>
      <c r="N24" s="0" t="n">
        <v>3189</v>
      </c>
      <c r="O24" s="0" t="n">
        <v>2635</v>
      </c>
      <c r="P24" s="0" t="n">
        <v>2520</v>
      </c>
      <c r="Q24" s="0" t="n">
        <v>4214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161</v>
      </c>
      <c r="D25" s="0" t="n">
        <v>161</v>
      </c>
      <c r="E25" s="0" t="n">
        <v>109</v>
      </c>
      <c r="F25" s="0" t="n">
        <v>42</v>
      </c>
      <c r="G25" s="0" t="n">
        <v>2</v>
      </c>
      <c r="H25" s="0" t="n">
        <v>2</v>
      </c>
      <c r="I25" s="0" t="n">
        <v>2</v>
      </c>
      <c r="J25" s="0" t="n">
        <v>2</v>
      </c>
      <c r="K25" s="0" t="n">
        <v>4</v>
      </c>
      <c r="L25" s="0" t="n">
        <v>49</v>
      </c>
      <c r="M25" s="0" t="n">
        <v>49</v>
      </c>
      <c r="N25" s="0" t="n">
        <v>117</v>
      </c>
      <c r="O25" s="0" t="n">
        <v>151</v>
      </c>
      <c r="P25" s="0" t="n">
        <v>168</v>
      </c>
      <c r="Q25" s="0" t="n">
        <v>60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  <c r="Q26" s="0" t="n">
        <v>1000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  <c r="Q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8412</v>
      </c>
      <c r="D29" s="0" t="n">
        <v>8412</v>
      </c>
      <c r="E29" s="0" t="n">
        <v>9230</v>
      </c>
      <c r="F29" s="0" t="n">
        <v>8746</v>
      </c>
      <c r="G29" s="0" t="n">
        <v>9484</v>
      </c>
      <c r="H29" s="0" t="n">
        <v>10640</v>
      </c>
      <c r="I29" s="0" t="n">
        <v>11207</v>
      </c>
      <c r="J29" s="0" t="n">
        <v>11297</v>
      </c>
      <c r="K29" s="0" t="n">
        <v>9958</v>
      </c>
      <c r="L29" s="0" t="n">
        <v>9697</v>
      </c>
      <c r="M29" s="0" t="n">
        <v>9694</v>
      </c>
      <c r="N29" s="0" t="n">
        <v>8146</v>
      </c>
      <c r="O29" s="0" t="n">
        <v>7908</v>
      </c>
      <c r="P29" s="0" t="n">
        <v>7839</v>
      </c>
      <c r="Q29" s="0" t="n">
        <v>9380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6779</v>
      </c>
      <c r="D32" s="0" t="n">
        <v>6042</v>
      </c>
      <c r="E32" s="0" t="n">
        <v>5776</v>
      </c>
      <c r="F32" s="0" t="n">
        <v>6115</v>
      </c>
      <c r="G32" s="0" t="n">
        <v>5953</v>
      </c>
      <c r="H32" s="0" t="n">
        <v>7156</v>
      </c>
      <c r="I32" s="0" t="n">
        <v>5867</v>
      </c>
      <c r="J32" s="0" t="n">
        <v>6305</v>
      </c>
      <c r="K32" s="0" t="n">
        <v>5124</v>
      </c>
      <c r="L32" s="0" t="n">
        <v>5244</v>
      </c>
      <c r="M32" s="0" t="n">
        <v>4967</v>
      </c>
      <c r="N32" s="0" t="n">
        <v>7697</v>
      </c>
      <c r="O32" s="0" t="n">
        <v>6293</v>
      </c>
      <c r="P32" s="0" t="n">
        <v>7049</v>
      </c>
      <c r="Q32" s="0" t="n">
        <v>6238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431</v>
      </c>
      <c r="D33" s="0" t="n">
        <v>429</v>
      </c>
      <c r="E33" s="0" t="n">
        <v>366</v>
      </c>
      <c r="F33" s="0" t="n">
        <v>384</v>
      </c>
      <c r="G33" s="0" t="n">
        <v>304</v>
      </c>
      <c r="H33" s="0" t="n">
        <v>236</v>
      </c>
      <c r="I33" s="0" t="n">
        <v>175</v>
      </c>
      <c r="J33" s="0" t="n">
        <v>195</v>
      </c>
      <c r="K33" s="0" t="n">
        <v>273</v>
      </c>
      <c r="L33" s="0" t="n">
        <v>433</v>
      </c>
      <c r="M33" s="0" t="n">
        <v>512</v>
      </c>
      <c r="N33" s="0" t="n">
        <v>707</v>
      </c>
      <c r="O33" s="0" t="n">
        <v>741</v>
      </c>
      <c r="P33" s="0" t="n">
        <v>445</v>
      </c>
      <c r="Q33" s="0" t="n">
        <v>394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21</v>
      </c>
      <c r="D35" s="0" t="n">
        <v>21</v>
      </c>
      <c r="E35" s="0" t="n">
        <v>21</v>
      </c>
      <c r="F35" s="0" t="n">
        <v>21</v>
      </c>
      <c r="G35" s="0" t="n">
        <v>21</v>
      </c>
      <c r="H35" s="0" t="n">
        <v>21</v>
      </c>
      <c r="I35" s="0" t="n">
        <v>21</v>
      </c>
      <c r="J35" s="0" t="n">
        <v>21</v>
      </c>
      <c r="K35" s="0" t="n">
        <v>21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14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79</v>
      </c>
      <c r="D36" s="0" t="n">
        <v>79</v>
      </c>
      <c r="E36" s="0" t="n">
        <v>79</v>
      </c>
      <c r="F36" s="0" t="n">
        <v>79</v>
      </c>
      <c r="G36" s="0" t="n">
        <v>79</v>
      </c>
      <c r="H36" s="0" t="n">
        <v>79</v>
      </c>
      <c r="I36" s="0" t="n">
        <v>79</v>
      </c>
      <c r="J36" s="0" t="n">
        <v>79</v>
      </c>
      <c r="K36" s="0" t="n">
        <v>79</v>
      </c>
      <c r="L36" s="0" t="n">
        <v>143</v>
      </c>
      <c r="M36" s="0" t="n">
        <v>143</v>
      </c>
      <c r="N36" s="0" t="n">
        <v>143</v>
      </c>
      <c r="O36" s="0" t="n">
        <v>143</v>
      </c>
      <c r="P36" s="0" t="n">
        <v>143</v>
      </c>
      <c r="Q36" s="0" t="n">
        <v>100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-26</v>
      </c>
      <c r="D37" s="0" t="n">
        <v>-26</v>
      </c>
      <c r="E37" s="0" t="n">
        <v>-26</v>
      </c>
      <c r="F37" s="0" t="n">
        <v>-26</v>
      </c>
      <c r="G37" s="0" t="n">
        <v>-26</v>
      </c>
      <c r="H37" s="0" t="n">
        <v>-26</v>
      </c>
      <c r="I37" s="0" t="n">
        <v>-26</v>
      </c>
      <c r="J37" s="0" t="n">
        <v>-26</v>
      </c>
      <c r="K37" s="0" t="n">
        <v>-26</v>
      </c>
      <c r="L37" s="0" t="n">
        <v>-26</v>
      </c>
      <c r="M37" s="0" t="n">
        <v>-26</v>
      </c>
      <c r="N37" s="0" t="n">
        <v>-26</v>
      </c>
      <c r="O37" s="0" t="n">
        <v>-26</v>
      </c>
      <c r="P37" s="0" t="n">
        <v>-26</v>
      </c>
      <c r="Q37" s="0" t="n">
        <v>-26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7284</v>
      </c>
      <c r="D38" s="0" t="n">
        <v>6545</v>
      </c>
      <c r="E38" s="0" t="n">
        <v>6216</v>
      </c>
      <c r="F38" s="0" t="n">
        <v>6573</v>
      </c>
      <c r="G38" s="0" t="n">
        <v>6331</v>
      </c>
      <c r="H38" s="0" t="n">
        <v>7466</v>
      </c>
      <c r="I38" s="0" t="n">
        <v>6116</v>
      </c>
      <c r="J38" s="0" t="n">
        <v>6574</v>
      </c>
      <c r="K38" s="0" t="n">
        <v>5471</v>
      </c>
      <c r="L38" s="0" t="n">
        <v>5794</v>
      </c>
      <c r="M38" s="0" t="n">
        <v>5596</v>
      </c>
      <c r="N38" s="0" t="n">
        <v>8521</v>
      </c>
      <c r="O38" s="0" t="n">
        <v>7151</v>
      </c>
      <c r="P38" s="0" t="n">
        <v>7611</v>
      </c>
      <c r="Q38" s="0" t="n">
        <v>6720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  <c r="Q43" s="0" t="n">
        <v>29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197</v>
      </c>
      <c r="D45" s="0" t="n">
        <v>197</v>
      </c>
      <c r="E45" s="0" t="n">
        <v>230</v>
      </c>
      <c r="F45" s="0" t="n">
        <v>255</v>
      </c>
      <c r="G45" s="0" t="n">
        <v>255</v>
      </c>
      <c r="H45" s="0" t="n">
        <v>310</v>
      </c>
      <c r="I45" s="0" t="n">
        <v>284</v>
      </c>
      <c r="J45" s="0" t="n">
        <v>240</v>
      </c>
      <c r="K45" s="0" t="n">
        <v>203</v>
      </c>
      <c r="L45" s="0" t="n">
        <v>204</v>
      </c>
      <c r="M45" s="0" t="n">
        <v>173</v>
      </c>
      <c r="N45" s="0" t="n">
        <v>82</v>
      </c>
      <c r="O45" s="0" t="n">
        <v>174</v>
      </c>
      <c r="P45" s="0" t="n">
        <v>205</v>
      </c>
      <c r="Q45" s="0" t="n">
        <v>219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317</v>
      </c>
      <c r="D46" s="0" t="n">
        <v>317</v>
      </c>
      <c r="E46" s="0" t="n">
        <v>429</v>
      </c>
      <c r="F46" s="0" t="n">
        <v>429</v>
      </c>
      <c r="G46" s="0" t="n">
        <v>429</v>
      </c>
      <c r="H46" s="0" t="n">
        <v>429</v>
      </c>
      <c r="I46" s="0" t="n">
        <v>429</v>
      </c>
      <c r="J46" s="0" t="n">
        <v>429</v>
      </c>
      <c r="K46" s="0" t="n">
        <v>429</v>
      </c>
      <c r="L46" s="0" t="n">
        <v>387</v>
      </c>
      <c r="M46" s="0" t="n">
        <v>387</v>
      </c>
      <c r="N46" s="0" t="n">
        <v>275</v>
      </c>
      <c r="O46" s="0" t="n">
        <v>387</v>
      </c>
      <c r="P46" s="0" t="n">
        <v>275</v>
      </c>
      <c r="Q46" s="0" t="n">
        <v>387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1000</v>
      </c>
      <c r="D47" s="0" t="n">
        <v>1000</v>
      </c>
      <c r="E47" s="0" t="n">
        <v>1000</v>
      </c>
      <c r="F47" s="0" t="n">
        <v>1000</v>
      </c>
      <c r="G47" s="0" t="n">
        <v>1000</v>
      </c>
      <c r="H47" s="0" t="n">
        <v>1000</v>
      </c>
      <c r="I47" s="0" t="n">
        <v>1000</v>
      </c>
      <c r="J47" s="0" t="n">
        <v>1000</v>
      </c>
      <c r="K47" s="0" t="n">
        <v>1000</v>
      </c>
      <c r="L47" s="0" t="n">
        <v>1000</v>
      </c>
      <c r="M47" s="0" t="n">
        <v>0</v>
      </c>
      <c r="N47" s="0" t="n">
        <v>0</v>
      </c>
      <c r="O47" s="0" t="n">
        <v>1000</v>
      </c>
      <c r="P47" s="0" t="n">
        <v>1000</v>
      </c>
      <c r="Q47" s="0" t="n">
        <v>875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12</v>
      </c>
      <c r="D48" s="0" t="n">
        <v>12</v>
      </c>
      <c r="E48" s="0" t="n">
        <v>13</v>
      </c>
      <c r="F48" s="0" t="n">
        <v>13</v>
      </c>
      <c r="G48" s="0" t="n">
        <v>47</v>
      </c>
      <c r="H48" s="0" t="n">
        <v>50</v>
      </c>
      <c r="I48" s="0" t="n">
        <v>50</v>
      </c>
      <c r="J48" s="0" t="n">
        <v>49</v>
      </c>
      <c r="K48" s="0" t="n">
        <v>48</v>
      </c>
      <c r="L48" s="0" t="n">
        <v>46</v>
      </c>
      <c r="M48" s="0" t="n">
        <v>46</v>
      </c>
      <c r="N48" s="0" t="n">
        <v>37</v>
      </c>
      <c r="O48" s="0" t="n">
        <v>47</v>
      </c>
      <c r="P48" s="0" t="n">
        <v>44</v>
      </c>
      <c r="Q48" s="0" t="n">
        <v>38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1309</v>
      </c>
      <c r="D50" s="0" t="n">
        <v>1309</v>
      </c>
      <c r="E50" s="0" t="n">
        <v>1309</v>
      </c>
      <c r="F50" s="0" t="n">
        <v>1368</v>
      </c>
      <c r="G50" s="0" t="n">
        <v>1368</v>
      </c>
      <c r="H50" s="0" t="n">
        <v>1368</v>
      </c>
      <c r="I50" s="0" t="n">
        <v>1368</v>
      </c>
      <c r="J50" s="0" t="n">
        <v>1368</v>
      </c>
      <c r="K50" s="0" t="n">
        <v>1368</v>
      </c>
      <c r="L50" s="0" t="n">
        <v>1368</v>
      </c>
      <c r="M50" s="0" t="n">
        <v>1368</v>
      </c>
      <c r="N50" s="0" t="n">
        <v>1368</v>
      </c>
      <c r="O50" s="0" t="n">
        <v>1368</v>
      </c>
      <c r="P50" s="0" t="n">
        <v>1368</v>
      </c>
      <c r="Q50" s="0" t="n">
        <v>1358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10146</v>
      </c>
      <c r="D51" s="0" t="n">
        <v>9407</v>
      </c>
      <c r="E51" s="0" t="n">
        <v>9224</v>
      </c>
      <c r="F51" s="0" t="n">
        <v>9666</v>
      </c>
      <c r="G51" s="0" t="n">
        <v>9459</v>
      </c>
      <c r="H51" s="0" t="n">
        <v>10654</v>
      </c>
      <c r="I51" s="0" t="n">
        <v>9279</v>
      </c>
      <c r="J51" s="0" t="n">
        <v>9691</v>
      </c>
      <c r="K51" s="0" t="n">
        <v>8550</v>
      </c>
      <c r="L51" s="0" t="n">
        <v>8829</v>
      </c>
      <c r="M51" s="0" t="n">
        <v>7600</v>
      </c>
      <c r="N51" s="0" t="n">
        <v>10311</v>
      </c>
      <c r="O51" s="0" t="n">
        <v>10154</v>
      </c>
      <c r="P51" s="0" t="n">
        <v>10530</v>
      </c>
      <c r="Q51" s="0" t="n">
        <v>9626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-286</v>
      </c>
      <c r="D58" s="0" t="n">
        <v>-265</v>
      </c>
      <c r="E58" s="0" t="n">
        <v>-260</v>
      </c>
      <c r="F58" s="0" t="n">
        <v>-273</v>
      </c>
      <c r="G58" s="0" t="n">
        <v>-267</v>
      </c>
      <c r="H58" s="0" t="n">
        <v>-300</v>
      </c>
      <c r="I58" s="0" t="n">
        <v>-262</v>
      </c>
      <c r="J58" s="0" t="n">
        <v>-273</v>
      </c>
      <c r="K58" s="0" t="n">
        <v>-241</v>
      </c>
      <c r="L58" s="0" t="n">
        <v>-249</v>
      </c>
      <c r="M58" s="0" t="n">
        <v>-214</v>
      </c>
      <c r="N58" s="0" t="n">
        <v>-291</v>
      </c>
      <c r="O58" s="0" t="n">
        <v>-286</v>
      </c>
      <c r="P58" s="0" t="n">
        <v>-297</v>
      </c>
      <c r="Q58" s="0" t="n">
        <v>-271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9860</v>
      </c>
      <c r="D59" s="0" t="n">
        <v>9142</v>
      </c>
      <c r="E59" s="0" t="n">
        <v>8964</v>
      </c>
      <c r="F59" s="0" t="n">
        <v>9394</v>
      </c>
      <c r="G59" s="0" t="n">
        <v>9192</v>
      </c>
      <c r="H59" s="0" t="n">
        <v>10354</v>
      </c>
      <c r="I59" s="0" t="n">
        <v>9017</v>
      </c>
      <c r="J59" s="0" t="n">
        <v>9418</v>
      </c>
      <c r="K59" s="0" t="n">
        <v>8309</v>
      </c>
      <c r="L59" s="0" t="n">
        <v>8580</v>
      </c>
      <c r="M59" s="0" t="n">
        <v>7386</v>
      </c>
      <c r="N59" s="0" t="n">
        <v>10020</v>
      </c>
      <c r="O59" s="0" t="n">
        <v>9867</v>
      </c>
      <c r="P59" s="0" t="n">
        <v>10233</v>
      </c>
      <c r="Q59" s="0" t="n">
        <v>9354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1448</v>
      </c>
      <c r="D62" s="0" t="n">
        <v>730</v>
      </c>
      <c r="E62" s="0" t="n">
        <v>-266</v>
      </c>
      <c r="F62" s="0" t="n">
        <v>648</v>
      </c>
      <c r="G62" s="0" t="n">
        <v>-292</v>
      </c>
      <c r="H62" s="0" t="n">
        <v>-286</v>
      </c>
      <c r="I62" s="0" t="n">
        <v>-2190</v>
      </c>
      <c r="J62" s="0" t="n">
        <v>-1879</v>
      </c>
      <c r="K62" s="0" t="n">
        <v>-1649</v>
      </c>
      <c r="L62" s="0" t="n">
        <v>-1117</v>
      </c>
      <c r="M62" s="0" t="n">
        <v>-2308</v>
      </c>
      <c r="N62" s="0" t="n">
        <v>1874</v>
      </c>
      <c r="O62" s="0" t="n">
        <v>1959</v>
      </c>
      <c r="P62" s="0" t="n">
        <v>2394</v>
      </c>
      <c r="Q62" s="0" t="n">
        <v>-26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  <row r="74" customFormat="false" ht="12.75" hidden="false" customHeight="false" outlineLevel="0" collapsed="false">
      <c r="B74" s="0" t="s">
        <v>77</v>
      </c>
      <c r="C74" s="0" t="n">
        <f aca="false">2003c!C80</f>
        <v>200</v>
      </c>
      <c r="D74" s="0" t="n">
        <f aca="false">2003c!D80</f>
        <v>200</v>
      </c>
      <c r="E74" s="0" t="n">
        <f aca="false">2003c!E80</f>
        <v>200</v>
      </c>
      <c r="F74" s="0" t="n">
        <f aca="false">2003c!F80</f>
        <v>170</v>
      </c>
      <c r="G74" s="0" t="n">
        <f aca="false">2003c!G80</f>
        <v>170</v>
      </c>
      <c r="H74" s="0" t="n">
        <f aca="false">2003c!H80</f>
        <v>170</v>
      </c>
      <c r="I74" s="0" t="n">
        <f aca="false">2003c!I80</f>
        <v>95</v>
      </c>
      <c r="J74" s="0" t="n">
        <f aca="false">2003c!J80</f>
        <v>95</v>
      </c>
      <c r="K74" s="0" t="n">
        <f aca="false">2003c!K80</f>
        <v>95</v>
      </c>
      <c r="L74" s="0" t="n">
        <f aca="false">2003c!L80</f>
        <v>125</v>
      </c>
      <c r="M74" s="0" t="n">
        <f aca="false">2003c!M80</f>
        <v>125</v>
      </c>
      <c r="N74" s="0" t="n">
        <f aca="false">2003c!N80</f>
        <v>125</v>
      </c>
      <c r="O74" s="0" t="n">
        <f aca="false">2003c!O80</f>
        <v>125</v>
      </c>
      <c r="P74" s="0" t="n">
        <f aca="false">2003c!P80</f>
        <v>125</v>
      </c>
      <c r="Q74" s="0" t="n">
        <f aca="false">2003c!Q80</f>
        <v>141</v>
      </c>
    </row>
    <row r="75" customFormat="false" ht="12.75" hidden="false" customHeight="false" outlineLevel="0" collapsed="false">
      <c r="B75" s="0" t="s">
        <v>78</v>
      </c>
      <c r="C75" s="0" t="n">
        <f aca="false">2003c!C81</f>
        <v>0</v>
      </c>
      <c r="D75" s="0" t="n">
        <f aca="false">2003c!D81</f>
        <v>0</v>
      </c>
      <c r="E75" s="0" t="n">
        <f aca="false">2003c!E81</f>
        <v>0</v>
      </c>
      <c r="F75" s="0" t="n">
        <f aca="false">2003c!F81</f>
        <v>0</v>
      </c>
      <c r="G75" s="0" t="n">
        <f aca="false">2003c!G81</f>
        <v>0</v>
      </c>
      <c r="H75" s="0" t="n">
        <f aca="false">2003c!H81</f>
        <v>0</v>
      </c>
      <c r="I75" s="0" t="n">
        <f aca="false">2003c!I81</f>
        <v>0</v>
      </c>
      <c r="J75" s="0" t="n">
        <f aca="false">2003c!J81</f>
        <v>0</v>
      </c>
      <c r="K75" s="0" t="n">
        <f aca="false">2003c!K81</f>
        <v>0</v>
      </c>
      <c r="L75" s="0" t="n">
        <f aca="false">2003c!L81</f>
        <v>0</v>
      </c>
      <c r="M75" s="0" t="n">
        <f aca="false">2003c!M81</f>
        <v>0</v>
      </c>
      <c r="N75" s="0" t="n">
        <f aca="false">2003c!N81</f>
        <v>0</v>
      </c>
      <c r="O75" s="0" t="n">
        <f aca="false">2003c!O81</f>
        <v>0</v>
      </c>
      <c r="P75" s="0" t="n">
        <f aca="false">2003c!P81</f>
        <v>0</v>
      </c>
      <c r="Q75" s="0" t="n">
        <f aca="false">2003c!Q81</f>
        <v>0</v>
      </c>
    </row>
    <row r="76" customFormat="false" ht="12.75" hidden="false" customHeight="false" outlineLevel="0" collapsed="false">
      <c r="B76" s="0" t="s">
        <v>79</v>
      </c>
      <c r="C76" s="0" t="n">
        <f aca="false">2003c!C82</f>
        <v>930</v>
      </c>
      <c r="D76" s="0" t="n">
        <f aca="false">2003c!D82</f>
        <v>930</v>
      </c>
      <c r="E76" s="0" t="n">
        <f aca="false">2003c!E82</f>
        <v>788</v>
      </c>
      <c r="F76" s="0" t="n">
        <f aca="false">2003c!F82</f>
        <v>800</v>
      </c>
      <c r="G76" s="0" t="n">
        <f aca="false">2003c!G82</f>
        <v>876</v>
      </c>
      <c r="H76" s="0" t="n">
        <f aca="false">2003c!H82</f>
        <v>970</v>
      </c>
      <c r="I76" s="0" t="n">
        <f aca="false">2003c!I82</f>
        <v>992</v>
      </c>
      <c r="J76" s="0" t="n">
        <f aca="false">2003c!J82</f>
        <v>972</v>
      </c>
      <c r="K76" s="0" t="n">
        <f aca="false">2003c!K82</f>
        <v>889</v>
      </c>
      <c r="L76" s="0" t="n">
        <f aca="false">2003c!L82</f>
        <v>846</v>
      </c>
      <c r="M76" s="0" t="n">
        <f aca="false">2003c!M82</f>
        <v>846</v>
      </c>
      <c r="N76" s="0" t="n">
        <f aca="false">2003c!N82</f>
        <v>917</v>
      </c>
      <c r="O76" s="0" t="n">
        <f aca="false">2003c!O82</f>
        <v>962</v>
      </c>
      <c r="P76" s="0" t="n">
        <f aca="false">2003c!P82</f>
        <v>983</v>
      </c>
      <c r="Q76" s="0" t="n">
        <f aca="false">2003c!Q82</f>
        <v>910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120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1671</v>
      </c>
      <c r="D19" s="0" t="n">
        <v>1671</v>
      </c>
      <c r="E19" s="0" t="n">
        <v>1688</v>
      </c>
      <c r="F19" s="0" t="n">
        <v>1617</v>
      </c>
      <c r="G19" s="0" t="n">
        <v>1512</v>
      </c>
      <c r="H19" s="0" t="n">
        <v>1530</v>
      </c>
      <c r="I19" s="0" t="n">
        <v>1311</v>
      </c>
      <c r="J19" s="0" t="n">
        <v>1311</v>
      </c>
      <c r="K19" s="0" t="n">
        <v>1242</v>
      </c>
      <c r="L19" s="0" t="n">
        <v>1227</v>
      </c>
      <c r="M19" s="0" t="n">
        <v>1224</v>
      </c>
      <c r="N19" s="0" t="n">
        <v>1313</v>
      </c>
      <c r="O19" s="0" t="n">
        <v>1522</v>
      </c>
      <c r="P19" s="0" t="n">
        <v>1524</v>
      </c>
      <c r="Q19" s="0" t="n">
        <v>1456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1348</v>
      </c>
      <c r="D20" s="0" t="n">
        <v>1348</v>
      </c>
      <c r="E20" s="0" t="n">
        <v>1235</v>
      </c>
      <c r="F20" s="0" t="n">
        <v>1282</v>
      </c>
      <c r="G20" s="0" t="n">
        <v>1612</v>
      </c>
      <c r="H20" s="0" t="n">
        <v>1762</v>
      </c>
      <c r="I20" s="0" t="n">
        <v>1759</v>
      </c>
      <c r="J20" s="0" t="n">
        <v>1694</v>
      </c>
      <c r="K20" s="0" t="n">
        <v>1481</v>
      </c>
      <c r="L20" s="0" t="n">
        <v>1443</v>
      </c>
      <c r="M20" s="0" t="n">
        <v>1442</v>
      </c>
      <c r="N20" s="0" t="n">
        <v>1321</v>
      </c>
      <c r="O20" s="0" t="n">
        <v>1384</v>
      </c>
      <c r="P20" s="0" t="n">
        <v>1421</v>
      </c>
      <c r="Q20" s="0" t="n">
        <v>1478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3182</v>
      </c>
      <c r="D24" s="0" t="n">
        <v>3182</v>
      </c>
      <c r="E24" s="0" t="n">
        <v>4150</v>
      </c>
      <c r="F24" s="0" t="n">
        <v>3763</v>
      </c>
      <c r="G24" s="0" t="n">
        <v>4328</v>
      </c>
      <c r="H24" s="0" t="n">
        <v>5317</v>
      </c>
      <c r="I24" s="0" t="n">
        <v>6230</v>
      </c>
      <c r="J24" s="0" t="n">
        <v>6270</v>
      </c>
      <c r="K24" s="0" t="n">
        <v>5330</v>
      </c>
      <c r="L24" s="0" t="n">
        <v>5037</v>
      </c>
      <c r="M24" s="0" t="n">
        <v>5037</v>
      </c>
      <c r="N24" s="0" t="n">
        <v>3182</v>
      </c>
      <c r="O24" s="0" t="n">
        <v>2727</v>
      </c>
      <c r="P24" s="0" t="n">
        <v>2615</v>
      </c>
      <c r="Q24" s="0" t="n">
        <v>4344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161</v>
      </c>
      <c r="D25" s="0" t="n">
        <v>161</v>
      </c>
      <c r="E25" s="0" t="n">
        <v>109</v>
      </c>
      <c r="F25" s="0" t="n">
        <v>42</v>
      </c>
      <c r="G25" s="0" t="n">
        <v>2</v>
      </c>
      <c r="H25" s="0" t="n">
        <v>2</v>
      </c>
      <c r="I25" s="0" t="n">
        <v>2</v>
      </c>
      <c r="J25" s="0" t="n">
        <v>2</v>
      </c>
      <c r="K25" s="0" t="n">
        <v>4</v>
      </c>
      <c r="L25" s="0" t="n">
        <v>49</v>
      </c>
      <c r="M25" s="0" t="n">
        <v>49</v>
      </c>
      <c r="N25" s="0" t="n">
        <v>117</v>
      </c>
      <c r="O25" s="0" t="n">
        <v>151</v>
      </c>
      <c r="P25" s="0" t="n">
        <v>168</v>
      </c>
      <c r="Q25" s="0" t="n">
        <v>60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  <c r="Q26" s="0" t="n">
        <v>1000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  <c r="Q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8352</v>
      </c>
      <c r="D29" s="0" t="n">
        <v>8352</v>
      </c>
      <c r="E29" s="0" t="n">
        <v>9172</v>
      </c>
      <c r="F29" s="0" t="n">
        <v>8694</v>
      </c>
      <c r="G29" s="0" t="n">
        <v>9444</v>
      </c>
      <c r="H29" s="0" t="n">
        <v>10601</v>
      </c>
      <c r="I29" s="0" t="n">
        <v>11292</v>
      </c>
      <c r="J29" s="0" t="n">
        <v>11267</v>
      </c>
      <c r="K29" s="0" t="n">
        <v>10047</v>
      </c>
      <c r="L29" s="0" t="n">
        <v>9746</v>
      </c>
      <c r="M29" s="0" t="n">
        <v>9742</v>
      </c>
      <c r="N29" s="0" t="n">
        <v>7923</v>
      </c>
      <c r="O29" s="0" t="n">
        <v>7774</v>
      </c>
      <c r="P29" s="0" t="n">
        <v>7718</v>
      </c>
      <c r="Q29" s="0" t="n">
        <v>9336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6788</v>
      </c>
      <c r="D32" s="0" t="n">
        <v>6050</v>
      </c>
      <c r="E32" s="0" t="n">
        <v>5783</v>
      </c>
      <c r="F32" s="0" t="n">
        <v>6122</v>
      </c>
      <c r="G32" s="0" t="n">
        <v>5961</v>
      </c>
      <c r="H32" s="0" t="n">
        <v>7165</v>
      </c>
      <c r="I32" s="0" t="n">
        <v>5877</v>
      </c>
      <c r="J32" s="0" t="n">
        <v>6311</v>
      </c>
      <c r="K32" s="0" t="n">
        <v>5129</v>
      </c>
      <c r="L32" s="0" t="n">
        <v>5253</v>
      </c>
      <c r="M32" s="0" t="n">
        <v>4975</v>
      </c>
      <c r="N32" s="0" t="n">
        <v>7705</v>
      </c>
      <c r="O32" s="0" t="n">
        <v>6300</v>
      </c>
      <c r="P32" s="0" t="n">
        <v>7055</v>
      </c>
      <c r="Q32" s="0" t="n">
        <v>6245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431</v>
      </c>
      <c r="D33" s="0" t="n">
        <v>429</v>
      </c>
      <c r="E33" s="0" t="n">
        <v>366</v>
      </c>
      <c r="F33" s="0" t="n">
        <v>384</v>
      </c>
      <c r="G33" s="0" t="n">
        <v>304</v>
      </c>
      <c r="H33" s="0" t="n">
        <v>236</v>
      </c>
      <c r="I33" s="0" t="n">
        <v>175</v>
      </c>
      <c r="J33" s="0" t="n">
        <v>195</v>
      </c>
      <c r="K33" s="0" t="n">
        <v>273</v>
      </c>
      <c r="L33" s="0" t="n">
        <v>433</v>
      </c>
      <c r="M33" s="0" t="n">
        <v>512</v>
      </c>
      <c r="N33" s="0" t="n">
        <v>707</v>
      </c>
      <c r="O33" s="0" t="n">
        <v>741</v>
      </c>
      <c r="P33" s="0" t="n">
        <v>445</v>
      </c>
      <c r="Q33" s="0" t="n">
        <v>394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143</v>
      </c>
      <c r="D36" s="0" t="n">
        <v>143</v>
      </c>
      <c r="E36" s="0" t="n">
        <v>143</v>
      </c>
      <c r="F36" s="0" t="n">
        <v>143</v>
      </c>
      <c r="G36" s="0" t="n">
        <v>143</v>
      </c>
      <c r="H36" s="0" t="n">
        <v>143</v>
      </c>
      <c r="I36" s="0" t="n">
        <v>143</v>
      </c>
      <c r="J36" s="0" t="n">
        <v>143</v>
      </c>
      <c r="K36" s="0" t="n">
        <v>143</v>
      </c>
      <c r="L36" s="0" t="n">
        <v>150</v>
      </c>
      <c r="M36" s="0" t="n">
        <v>150</v>
      </c>
      <c r="N36" s="0" t="n">
        <v>150</v>
      </c>
      <c r="O36" s="0" t="n">
        <v>150</v>
      </c>
      <c r="P36" s="0" t="n">
        <v>150</v>
      </c>
      <c r="Q36" s="0" t="n">
        <v>145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-26</v>
      </c>
      <c r="D37" s="0" t="n">
        <v>-26</v>
      </c>
      <c r="E37" s="0" t="n">
        <v>-26</v>
      </c>
      <c r="F37" s="0" t="n">
        <v>-26</v>
      </c>
      <c r="G37" s="0" t="n">
        <v>-26</v>
      </c>
      <c r="H37" s="0" t="n">
        <v>-26</v>
      </c>
      <c r="I37" s="0" t="n">
        <v>-26</v>
      </c>
      <c r="J37" s="0" t="n">
        <v>-26</v>
      </c>
      <c r="K37" s="0" t="n">
        <v>-26</v>
      </c>
      <c r="L37" s="0" t="n">
        <v>-26</v>
      </c>
      <c r="M37" s="0" t="n">
        <v>-26</v>
      </c>
      <c r="N37" s="0" t="n">
        <v>-26</v>
      </c>
      <c r="O37" s="0" t="n">
        <v>-26</v>
      </c>
      <c r="P37" s="0" t="n">
        <v>-26</v>
      </c>
      <c r="Q37" s="0" t="n">
        <v>-26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7336</v>
      </c>
      <c r="D38" s="0" t="n">
        <v>6596</v>
      </c>
      <c r="E38" s="0" t="n">
        <v>6266</v>
      </c>
      <c r="F38" s="0" t="n">
        <v>6623</v>
      </c>
      <c r="G38" s="0" t="n">
        <v>6382</v>
      </c>
      <c r="H38" s="0" t="n">
        <v>7518</v>
      </c>
      <c r="I38" s="0" t="n">
        <v>6169</v>
      </c>
      <c r="J38" s="0" t="n">
        <v>6623</v>
      </c>
      <c r="K38" s="0" t="n">
        <v>5519</v>
      </c>
      <c r="L38" s="0" t="n">
        <v>5810</v>
      </c>
      <c r="M38" s="0" t="n">
        <v>5611</v>
      </c>
      <c r="N38" s="0" t="n">
        <v>8536</v>
      </c>
      <c r="O38" s="0" t="n">
        <v>7165</v>
      </c>
      <c r="P38" s="0" t="n">
        <v>7624</v>
      </c>
      <c r="Q38" s="0" t="n">
        <v>6759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  <c r="Q43" s="0" t="n">
        <v>29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197</v>
      </c>
      <c r="D45" s="0" t="n">
        <v>197</v>
      </c>
      <c r="E45" s="0" t="n">
        <v>230</v>
      </c>
      <c r="F45" s="0" t="n">
        <v>255</v>
      </c>
      <c r="G45" s="0" t="n">
        <v>255</v>
      </c>
      <c r="H45" s="0" t="n">
        <v>310</v>
      </c>
      <c r="I45" s="0" t="n">
        <v>284</v>
      </c>
      <c r="J45" s="0" t="n">
        <v>240</v>
      </c>
      <c r="K45" s="0" t="n">
        <v>203</v>
      </c>
      <c r="L45" s="0" t="n">
        <v>204</v>
      </c>
      <c r="M45" s="0" t="n">
        <v>173</v>
      </c>
      <c r="N45" s="0" t="n">
        <v>82</v>
      </c>
      <c r="O45" s="0" t="n">
        <v>174</v>
      </c>
      <c r="P45" s="0" t="n">
        <v>205</v>
      </c>
      <c r="Q45" s="0" t="n">
        <v>219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275</v>
      </c>
      <c r="D46" s="0" t="n">
        <v>275</v>
      </c>
      <c r="E46" s="0" t="n">
        <v>387</v>
      </c>
      <c r="F46" s="0" t="n">
        <v>387</v>
      </c>
      <c r="G46" s="0" t="n">
        <v>387</v>
      </c>
      <c r="H46" s="0" t="n">
        <v>387</v>
      </c>
      <c r="I46" s="0" t="n">
        <v>387</v>
      </c>
      <c r="J46" s="0" t="n">
        <v>387</v>
      </c>
      <c r="K46" s="0" t="n">
        <v>387</v>
      </c>
      <c r="L46" s="0" t="n">
        <v>387</v>
      </c>
      <c r="M46" s="0" t="n">
        <v>387</v>
      </c>
      <c r="N46" s="0" t="n">
        <v>275</v>
      </c>
      <c r="O46" s="0" t="n">
        <v>387</v>
      </c>
      <c r="P46" s="0" t="n">
        <v>275</v>
      </c>
      <c r="Q46" s="0" t="n">
        <v>359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1000</v>
      </c>
      <c r="D47" s="0" t="n">
        <v>1000</v>
      </c>
      <c r="E47" s="0" t="n">
        <v>1000</v>
      </c>
      <c r="F47" s="0" t="n">
        <v>1000</v>
      </c>
      <c r="G47" s="0" t="n">
        <v>1000</v>
      </c>
      <c r="H47" s="0" t="n">
        <v>1000</v>
      </c>
      <c r="I47" s="0" t="n">
        <v>1000</v>
      </c>
      <c r="J47" s="0" t="n">
        <v>1000</v>
      </c>
      <c r="K47" s="0" t="n">
        <v>1000</v>
      </c>
      <c r="L47" s="0" t="n">
        <v>1000</v>
      </c>
      <c r="M47" s="0" t="n">
        <v>1000</v>
      </c>
      <c r="N47" s="0" t="n">
        <v>1000</v>
      </c>
      <c r="O47" s="0" t="n">
        <v>1000</v>
      </c>
      <c r="P47" s="0" t="n">
        <v>1000</v>
      </c>
      <c r="Q47" s="0" t="n">
        <v>1000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43</v>
      </c>
      <c r="D48" s="0" t="n">
        <v>43</v>
      </c>
      <c r="E48" s="0" t="n">
        <v>44</v>
      </c>
      <c r="F48" s="0" t="n">
        <v>42</v>
      </c>
      <c r="G48" s="0" t="n">
        <v>47</v>
      </c>
      <c r="H48" s="0" t="n">
        <v>50</v>
      </c>
      <c r="I48" s="0" t="n">
        <v>50</v>
      </c>
      <c r="J48" s="0" t="n">
        <v>49</v>
      </c>
      <c r="K48" s="0" t="n">
        <v>48</v>
      </c>
      <c r="L48" s="0" t="n">
        <v>46</v>
      </c>
      <c r="M48" s="0" t="n">
        <v>46</v>
      </c>
      <c r="N48" s="0" t="n">
        <v>37</v>
      </c>
      <c r="O48" s="0" t="n">
        <v>47</v>
      </c>
      <c r="P48" s="0" t="n">
        <v>44</v>
      </c>
      <c r="Q48" s="0" t="n">
        <v>45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1368</v>
      </c>
      <c r="D50" s="0" t="n">
        <v>1368</v>
      </c>
      <c r="E50" s="0" t="n">
        <v>1368</v>
      </c>
      <c r="F50" s="0" t="n">
        <v>1175</v>
      </c>
      <c r="G50" s="0" t="n">
        <v>1175</v>
      </c>
      <c r="H50" s="0" t="n">
        <v>1175</v>
      </c>
      <c r="I50" s="0" t="n">
        <v>1175</v>
      </c>
      <c r="J50" s="0" t="n">
        <v>1175</v>
      </c>
      <c r="K50" s="0" t="n">
        <v>1175</v>
      </c>
      <c r="L50" s="0" t="n">
        <v>1175</v>
      </c>
      <c r="M50" s="0" t="n">
        <v>1175</v>
      </c>
      <c r="N50" s="0" t="n">
        <v>1175</v>
      </c>
      <c r="O50" s="0" t="n">
        <v>1175</v>
      </c>
      <c r="P50" s="0" t="n">
        <v>1175</v>
      </c>
      <c r="Q50" s="0" t="n">
        <v>1207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10246</v>
      </c>
      <c r="D51" s="0" t="n">
        <v>9506</v>
      </c>
      <c r="E51" s="0" t="n">
        <v>9322</v>
      </c>
      <c r="F51" s="0" t="n">
        <v>9510</v>
      </c>
      <c r="G51" s="0" t="n">
        <v>9275</v>
      </c>
      <c r="H51" s="0" t="n">
        <v>10471</v>
      </c>
      <c r="I51" s="0" t="n">
        <v>9097</v>
      </c>
      <c r="J51" s="0" t="n">
        <v>9505</v>
      </c>
      <c r="K51" s="0" t="n">
        <v>8362</v>
      </c>
      <c r="L51" s="0" t="n">
        <v>8652</v>
      </c>
      <c r="M51" s="0" t="n">
        <v>8422</v>
      </c>
      <c r="N51" s="0" t="n">
        <v>11132</v>
      </c>
      <c r="O51" s="0" t="n">
        <v>9974</v>
      </c>
      <c r="P51" s="0" t="n">
        <v>10350</v>
      </c>
      <c r="Q51" s="0" t="n">
        <v>9618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-289</v>
      </c>
      <c r="D58" s="0" t="n">
        <v>-268</v>
      </c>
      <c r="E58" s="0" t="n">
        <v>-263</v>
      </c>
      <c r="F58" s="0" t="n">
        <v>-268</v>
      </c>
      <c r="G58" s="0" t="n">
        <v>-262</v>
      </c>
      <c r="H58" s="0" t="n">
        <v>-295</v>
      </c>
      <c r="I58" s="0" t="n">
        <v>-257</v>
      </c>
      <c r="J58" s="0" t="n">
        <v>-268</v>
      </c>
      <c r="K58" s="0" t="n">
        <v>-236</v>
      </c>
      <c r="L58" s="0" t="n">
        <v>-244</v>
      </c>
      <c r="M58" s="0" t="n">
        <v>-238</v>
      </c>
      <c r="N58" s="0" t="n">
        <v>-314</v>
      </c>
      <c r="O58" s="0" t="n">
        <v>-281</v>
      </c>
      <c r="P58" s="0" t="n">
        <v>-292</v>
      </c>
      <c r="Q58" s="0" t="n">
        <v>-271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9957</v>
      </c>
      <c r="D59" s="0" t="n">
        <v>9238</v>
      </c>
      <c r="E59" s="0" t="n">
        <v>9059</v>
      </c>
      <c r="F59" s="0" t="n">
        <v>9241</v>
      </c>
      <c r="G59" s="0" t="n">
        <v>9013</v>
      </c>
      <c r="H59" s="0" t="n">
        <v>10176</v>
      </c>
      <c r="I59" s="0" t="n">
        <v>8840</v>
      </c>
      <c r="J59" s="0" t="n">
        <v>9237</v>
      </c>
      <c r="K59" s="0" t="n">
        <v>8127</v>
      </c>
      <c r="L59" s="0" t="n">
        <v>8408</v>
      </c>
      <c r="M59" s="0" t="n">
        <v>8185</v>
      </c>
      <c r="N59" s="0" t="n">
        <v>10818</v>
      </c>
      <c r="O59" s="0" t="n">
        <v>9693</v>
      </c>
      <c r="P59" s="0" t="n">
        <v>10058</v>
      </c>
      <c r="Q59" s="0" t="n">
        <v>9346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1605</v>
      </c>
      <c r="D62" s="0" t="n">
        <v>886</v>
      </c>
      <c r="E62" s="0" t="n">
        <v>-113</v>
      </c>
      <c r="F62" s="0" t="n">
        <v>547</v>
      </c>
      <c r="G62" s="0" t="n">
        <v>-431</v>
      </c>
      <c r="H62" s="0" t="n">
        <v>-425</v>
      </c>
      <c r="I62" s="0" t="n">
        <v>-2452</v>
      </c>
      <c r="J62" s="0" t="n">
        <v>-2030</v>
      </c>
      <c r="K62" s="0" t="n">
        <v>-1920</v>
      </c>
      <c r="L62" s="0" t="n">
        <v>-1338</v>
      </c>
      <c r="M62" s="0" t="n">
        <v>-1557</v>
      </c>
      <c r="N62" s="0" t="n">
        <v>2895</v>
      </c>
      <c r="O62" s="0" t="n">
        <v>1919</v>
      </c>
      <c r="P62" s="0" t="n">
        <v>2340</v>
      </c>
      <c r="Q62" s="0" t="n">
        <v>11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  <row r="74" customFormat="false" ht="12.75" hidden="false" customHeight="false" outlineLevel="0" collapsed="false">
      <c r="B74" s="0" t="s">
        <v>77</v>
      </c>
      <c r="C74" s="0" t="n">
        <f aca="false">2004c!C80</f>
        <v>125</v>
      </c>
      <c r="D74" s="0" t="n">
        <f aca="false">2004c!D80</f>
        <v>125</v>
      </c>
      <c r="E74" s="0" t="n">
        <f aca="false">2004c!E80</f>
        <v>125</v>
      </c>
      <c r="F74" s="0" t="n">
        <f aca="false">2004c!F80</f>
        <v>95</v>
      </c>
      <c r="G74" s="0" t="n">
        <f aca="false">2004c!G80</f>
        <v>95</v>
      </c>
      <c r="H74" s="0" t="n">
        <f aca="false">2004c!H80</f>
        <v>95</v>
      </c>
      <c r="I74" s="0" t="n">
        <f aca="false">2004c!I80</f>
        <v>95</v>
      </c>
      <c r="J74" s="0" t="n">
        <f aca="false">2004c!J80</f>
        <v>95</v>
      </c>
      <c r="K74" s="0" t="n">
        <f aca="false">2004c!K80</f>
        <v>95</v>
      </c>
      <c r="L74" s="0" t="n">
        <f aca="false">2004c!L80</f>
        <v>125</v>
      </c>
      <c r="M74" s="0" t="n">
        <f aca="false">2004c!M80</f>
        <v>125</v>
      </c>
      <c r="N74" s="0" t="n">
        <f aca="false">2004c!N80</f>
        <v>125</v>
      </c>
      <c r="O74" s="0" t="n">
        <f aca="false">2004c!O80</f>
        <v>125</v>
      </c>
      <c r="P74" s="0" t="n">
        <f aca="false">2004c!P80</f>
        <v>125</v>
      </c>
      <c r="Q74" s="0" t="n">
        <f aca="false">2004c!Q80</f>
        <v>110</v>
      </c>
    </row>
    <row r="75" customFormat="false" ht="12.75" hidden="false" customHeight="false" outlineLevel="0" collapsed="false">
      <c r="B75" s="0" t="s">
        <v>78</v>
      </c>
      <c r="C75" s="0" t="n">
        <f aca="false">2004c!C81</f>
        <v>0</v>
      </c>
      <c r="D75" s="0" t="n">
        <f aca="false">2004c!D81</f>
        <v>0</v>
      </c>
      <c r="E75" s="0" t="n">
        <f aca="false">2004c!E81</f>
        <v>0</v>
      </c>
      <c r="F75" s="0" t="n">
        <f aca="false">2004c!F81</f>
        <v>0</v>
      </c>
      <c r="G75" s="0" t="n">
        <f aca="false">2004c!G81</f>
        <v>0</v>
      </c>
      <c r="H75" s="0" t="n">
        <f aca="false">2004c!H81</f>
        <v>0</v>
      </c>
      <c r="I75" s="0" t="n">
        <f aca="false">2004c!I81</f>
        <v>0</v>
      </c>
      <c r="J75" s="0" t="n">
        <f aca="false">2004c!J81</f>
        <v>0</v>
      </c>
      <c r="K75" s="0" t="n">
        <f aca="false">2004c!K81</f>
        <v>0</v>
      </c>
      <c r="L75" s="0" t="n">
        <f aca="false">2004c!L81</f>
        <v>0</v>
      </c>
      <c r="M75" s="0" t="n">
        <f aca="false">2004c!M81</f>
        <v>0</v>
      </c>
      <c r="N75" s="0" t="n">
        <f aca="false">2004c!N81</f>
        <v>0</v>
      </c>
      <c r="O75" s="0" t="n">
        <f aca="false">2004c!O81</f>
        <v>0</v>
      </c>
      <c r="P75" s="0" t="n">
        <f aca="false">2004c!P81</f>
        <v>0</v>
      </c>
      <c r="Q75" s="0" t="n">
        <f aca="false">2004c!Q81</f>
        <v>0</v>
      </c>
    </row>
    <row r="76" customFormat="false" ht="12.75" hidden="false" customHeight="false" outlineLevel="0" collapsed="false">
      <c r="B76" s="0" t="s">
        <v>79</v>
      </c>
      <c r="C76" s="0" t="n">
        <f aca="false">2004c!C82</f>
        <v>935</v>
      </c>
      <c r="D76" s="0" t="n">
        <f aca="false">2004c!D82</f>
        <v>935</v>
      </c>
      <c r="E76" s="0" t="n">
        <f aca="false">2004c!E82</f>
        <v>793</v>
      </c>
      <c r="F76" s="0" t="n">
        <f aca="false">2004c!F82</f>
        <v>804</v>
      </c>
      <c r="G76" s="0" t="n">
        <f aca="false">2004c!G82</f>
        <v>881</v>
      </c>
      <c r="H76" s="0" t="n">
        <f aca="false">2004c!H82</f>
        <v>975</v>
      </c>
      <c r="I76" s="0" t="n">
        <f aca="false">2004c!I82</f>
        <v>998</v>
      </c>
      <c r="J76" s="0" t="n">
        <f aca="false">2004c!J82</f>
        <v>978</v>
      </c>
      <c r="K76" s="0" t="n">
        <f aca="false">2004c!K82</f>
        <v>893</v>
      </c>
      <c r="L76" s="0" t="n">
        <f aca="false">2004c!L82</f>
        <v>852</v>
      </c>
      <c r="M76" s="0" t="n">
        <f aca="false">2004c!M82</f>
        <v>852</v>
      </c>
      <c r="N76" s="0" t="n">
        <f aca="false">2004c!N82</f>
        <v>922</v>
      </c>
      <c r="O76" s="0" t="n">
        <f aca="false">2004c!O82</f>
        <v>967</v>
      </c>
      <c r="P76" s="0" t="n">
        <f aca="false">2004c!P82</f>
        <v>988</v>
      </c>
      <c r="Q76" s="0" t="n">
        <f aca="false">2004c!Q82</f>
        <v>916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121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1380</v>
      </c>
      <c r="D19" s="0" t="n">
        <v>1380</v>
      </c>
      <c r="E19" s="0" t="n">
        <v>1396</v>
      </c>
      <c r="F19" s="0" t="n">
        <v>1335</v>
      </c>
      <c r="G19" s="0" t="n">
        <v>1304</v>
      </c>
      <c r="H19" s="0" t="n">
        <v>1325</v>
      </c>
      <c r="I19" s="0" t="n">
        <v>1311</v>
      </c>
      <c r="J19" s="0" t="n">
        <v>1313</v>
      </c>
      <c r="K19" s="0" t="n">
        <v>1242</v>
      </c>
      <c r="L19" s="0" t="n">
        <v>1228</v>
      </c>
      <c r="M19" s="0" t="n">
        <v>1225</v>
      </c>
      <c r="N19" s="0" t="n">
        <v>1314</v>
      </c>
      <c r="O19" s="0" t="n">
        <v>1447</v>
      </c>
      <c r="P19" s="0" t="n">
        <v>1449</v>
      </c>
      <c r="Q19" s="0" t="n">
        <v>1337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1353</v>
      </c>
      <c r="D20" s="0" t="n">
        <v>1353</v>
      </c>
      <c r="E20" s="0" t="n">
        <v>1240</v>
      </c>
      <c r="F20" s="0" t="n">
        <v>1287</v>
      </c>
      <c r="G20" s="0" t="n">
        <v>1618</v>
      </c>
      <c r="H20" s="0" t="n">
        <v>1767</v>
      </c>
      <c r="I20" s="0" t="n">
        <v>1764</v>
      </c>
      <c r="J20" s="0" t="n">
        <v>1700</v>
      </c>
      <c r="K20" s="0" t="n">
        <v>1486</v>
      </c>
      <c r="L20" s="0" t="n">
        <v>1448</v>
      </c>
      <c r="M20" s="0" t="n">
        <v>1447</v>
      </c>
      <c r="N20" s="0" t="n">
        <v>1326</v>
      </c>
      <c r="O20" s="0" t="n">
        <v>1390</v>
      </c>
      <c r="P20" s="0" t="n">
        <v>1427</v>
      </c>
      <c r="Q20" s="0" t="n">
        <v>1484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3272</v>
      </c>
      <c r="D24" s="0" t="n">
        <v>3272</v>
      </c>
      <c r="E24" s="0" t="n">
        <v>4244</v>
      </c>
      <c r="F24" s="0" t="n">
        <v>3841</v>
      </c>
      <c r="G24" s="0" t="n">
        <v>4414</v>
      </c>
      <c r="H24" s="0" t="n">
        <v>5413</v>
      </c>
      <c r="I24" s="0" t="n">
        <v>6279</v>
      </c>
      <c r="J24" s="0" t="n">
        <v>6442</v>
      </c>
      <c r="K24" s="0" t="n">
        <v>5378</v>
      </c>
      <c r="L24" s="0" t="n">
        <v>5087</v>
      </c>
      <c r="M24" s="0" t="n">
        <v>5087</v>
      </c>
      <c r="N24" s="0" t="n">
        <v>3216</v>
      </c>
      <c r="O24" s="0" t="n">
        <v>2761</v>
      </c>
      <c r="P24" s="0" t="n">
        <v>2662</v>
      </c>
      <c r="Q24" s="0" t="n">
        <v>4417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161</v>
      </c>
      <c r="D25" s="0" t="n">
        <v>161</v>
      </c>
      <c r="E25" s="0" t="n">
        <v>109</v>
      </c>
      <c r="F25" s="0" t="n">
        <v>42</v>
      </c>
      <c r="G25" s="0" t="n">
        <v>2</v>
      </c>
      <c r="H25" s="0" t="n">
        <v>2</v>
      </c>
      <c r="I25" s="0" t="n">
        <v>2</v>
      </c>
      <c r="J25" s="0" t="n">
        <v>2</v>
      </c>
      <c r="K25" s="0" t="n">
        <v>4</v>
      </c>
      <c r="L25" s="0" t="n">
        <v>49</v>
      </c>
      <c r="M25" s="0" t="n">
        <v>49</v>
      </c>
      <c r="N25" s="0" t="n">
        <v>117</v>
      </c>
      <c r="O25" s="0" t="n">
        <v>151</v>
      </c>
      <c r="P25" s="0" t="n">
        <v>168</v>
      </c>
      <c r="Q25" s="0" t="n">
        <v>60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  <c r="Q26" s="0" t="n">
        <v>1000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  <c r="Q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8156</v>
      </c>
      <c r="D29" s="0" t="n">
        <v>8156</v>
      </c>
      <c r="E29" s="0" t="n">
        <v>8979</v>
      </c>
      <c r="F29" s="0" t="n">
        <v>8495</v>
      </c>
      <c r="G29" s="0" t="n">
        <v>9328</v>
      </c>
      <c r="H29" s="0" t="n">
        <v>10497</v>
      </c>
      <c r="I29" s="0" t="n">
        <v>11346</v>
      </c>
      <c r="J29" s="0" t="n">
        <v>11447</v>
      </c>
      <c r="K29" s="0" t="n">
        <v>10100</v>
      </c>
      <c r="L29" s="0" t="n">
        <v>9802</v>
      </c>
      <c r="M29" s="0" t="n">
        <v>9798</v>
      </c>
      <c r="N29" s="0" t="n">
        <v>7963</v>
      </c>
      <c r="O29" s="0" t="n">
        <v>7739</v>
      </c>
      <c r="P29" s="0" t="n">
        <v>7696</v>
      </c>
      <c r="Q29" s="0" t="n">
        <v>9295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6797</v>
      </c>
      <c r="D32" s="0" t="n">
        <v>6056</v>
      </c>
      <c r="E32" s="0" t="n">
        <v>5789</v>
      </c>
      <c r="F32" s="0" t="n">
        <v>6129</v>
      </c>
      <c r="G32" s="0" t="n">
        <v>5970</v>
      </c>
      <c r="H32" s="0" t="n">
        <v>7174</v>
      </c>
      <c r="I32" s="0" t="n">
        <v>5887</v>
      </c>
      <c r="J32" s="0" t="n">
        <v>6317</v>
      </c>
      <c r="K32" s="0" t="n">
        <v>5135</v>
      </c>
      <c r="L32" s="0" t="n">
        <v>5261</v>
      </c>
      <c r="M32" s="0" t="n">
        <v>4983</v>
      </c>
      <c r="N32" s="0" t="n">
        <v>7713</v>
      </c>
      <c r="O32" s="0" t="n">
        <v>6307</v>
      </c>
      <c r="P32" s="0" t="n">
        <v>7060</v>
      </c>
      <c r="Q32" s="0" t="n">
        <v>6252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431</v>
      </c>
      <c r="D33" s="0" t="n">
        <v>429</v>
      </c>
      <c r="E33" s="0" t="n">
        <v>366</v>
      </c>
      <c r="F33" s="0" t="n">
        <v>384</v>
      </c>
      <c r="G33" s="0" t="n">
        <v>304</v>
      </c>
      <c r="H33" s="0" t="n">
        <v>236</v>
      </c>
      <c r="I33" s="0" t="n">
        <v>175</v>
      </c>
      <c r="J33" s="0" t="n">
        <v>195</v>
      </c>
      <c r="K33" s="0" t="n">
        <v>273</v>
      </c>
      <c r="L33" s="0" t="n">
        <v>433</v>
      </c>
      <c r="M33" s="0" t="n">
        <v>512</v>
      </c>
      <c r="N33" s="0" t="n">
        <v>707</v>
      </c>
      <c r="O33" s="0" t="n">
        <v>741</v>
      </c>
      <c r="P33" s="0" t="n">
        <v>445</v>
      </c>
      <c r="Q33" s="0" t="n">
        <v>394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150</v>
      </c>
      <c r="D36" s="0" t="n">
        <v>150</v>
      </c>
      <c r="E36" s="0" t="n">
        <v>150</v>
      </c>
      <c r="F36" s="0" t="n">
        <v>150</v>
      </c>
      <c r="G36" s="0" t="n">
        <v>150</v>
      </c>
      <c r="H36" s="0" t="n">
        <v>150</v>
      </c>
      <c r="I36" s="0" t="n">
        <v>150</v>
      </c>
      <c r="J36" s="0" t="n">
        <v>150</v>
      </c>
      <c r="K36" s="0" t="n">
        <v>150</v>
      </c>
      <c r="L36" s="0" t="n">
        <v>145</v>
      </c>
      <c r="M36" s="0" t="n">
        <v>145</v>
      </c>
      <c r="N36" s="0" t="n">
        <v>145</v>
      </c>
      <c r="O36" s="0" t="n">
        <v>145</v>
      </c>
      <c r="P36" s="0" t="n">
        <v>145</v>
      </c>
      <c r="Q36" s="0" t="n">
        <v>148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-26</v>
      </c>
      <c r="D37" s="0" t="n">
        <v>-26</v>
      </c>
      <c r="E37" s="0" t="n">
        <v>-26</v>
      </c>
      <c r="F37" s="0" t="n">
        <v>-26</v>
      </c>
      <c r="G37" s="0" t="n">
        <v>-26</v>
      </c>
      <c r="H37" s="0" t="n">
        <v>-26</v>
      </c>
      <c r="I37" s="0" t="n">
        <v>-26</v>
      </c>
      <c r="J37" s="0" t="n">
        <v>-26</v>
      </c>
      <c r="K37" s="0" t="n">
        <v>-26</v>
      </c>
      <c r="L37" s="0" t="n">
        <v>-26</v>
      </c>
      <c r="M37" s="0" t="n">
        <v>-26</v>
      </c>
      <c r="N37" s="0" t="n">
        <v>-26</v>
      </c>
      <c r="O37" s="0" t="n">
        <v>-26</v>
      </c>
      <c r="P37" s="0" t="n">
        <v>-26</v>
      </c>
      <c r="Q37" s="0" t="n">
        <v>-26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7352</v>
      </c>
      <c r="D38" s="0" t="n">
        <v>6609</v>
      </c>
      <c r="E38" s="0" t="n">
        <v>6279</v>
      </c>
      <c r="F38" s="0" t="n">
        <v>6637</v>
      </c>
      <c r="G38" s="0" t="n">
        <v>6398</v>
      </c>
      <c r="H38" s="0" t="n">
        <v>7534</v>
      </c>
      <c r="I38" s="0" t="n">
        <v>6186</v>
      </c>
      <c r="J38" s="0" t="n">
        <v>6636</v>
      </c>
      <c r="K38" s="0" t="n">
        <v>5532</v>
      </c>
      <c r="L38" s="0" t="n">
        <v>5813</v>
      </c>
      <c r="M38" s="0" t="n">
        <v>5614</v>
      </c>
      <c r="N38" s="0" t="n">
        <v>8539</v>
      </c>
      <c r="O38" s="0" t="n">
        <v>7167</v>
      </c>
      <c r="P38" s="0" t="n">
        <v>7624</v>
      </c>
      <c r="Q38" s="0" t="n">
        <v>6769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  <c r="Q43" s="0" t="n">
        <v>29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110</v>
      </c>
      <c r="D45" s="0" t="n">
        <v>110</v>
      </c>
      <c r="E45" s="0" t="n">
        <v>143</v>
      </c>
      <c r="F45" s="0" t="n">
        <v>180</v>
      </c>
      <c r="G45" s="0" t="n">
        <v>248</v>
      </c>
      <c r="H45" s="0" t="n">
        <v>303</v>
      </c>
      <c r="I45" s="0" t="n">
        <v>277</v>
      </c>
      <c r="J45" s="0" t="n">
        <v>233</v>
      </c>
      <c r="K45" s="0" t="n">
        <v>203</v>
      </c>
      <c r="L45" s="0" t="n">
        <v>204</v>
      </c>
      <c r="M45" s="0" t="n">
        <v>173</v>
      </c>
      <c r="N45" s="0" t="n">
        <v>82</v>
      </c>
      <c r="O45" s="0" t="n">
        <v>100</v>
      </c>
      <c r="P45" s="0" t="n">
        <v>131</v>
      </c>
      <c r="Q45" s="0" t="n">
        <v>183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275</v>
      </c>
      <c r="D46" s="0" t="n">
        <v>275</v>
      </c>
      <c r="E46" s="0" t="n">
        <v>387</v>
      </c>
      <c r="F46" s="0" t="n">
        <v>387</v>
      </c>
      <c r="G46" s="0" t="n">
        <v>387</v>
      </c>
      <c r="H46" s="0" t="n">
        <v>387</v>
      </c>
      <c r="I46" s="0" t="n">
        <v>387</v>
      </c>
      <c r="J46" s="0" t="n">
        <v>387</v>
      </c>
      <c r="K46" s="0" t="n">
        <v>387</v>
      </c>
      <c r="L46" s="0" t="n">
        <v>387</v>
      </c>
      <c r="M46" s="0" t="n">
        <v>387</v>
      </c>
      <c r="N46" s="0" t="n">
        <v>275</v>
      </c>
      <c r="O46" s="0" t="n">
        <v>387</v>
      </c>
      <c r="P46" s="0" t="n">
        <v>275</v>
      </c>
      <c r="Q46" s="0" t="n">
        <v>359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1000</v>
      </c>
      <c r="D47" s="0" t="n">
        <v>1000</v>
      </c>
      <c r="E47" s="0" t="n">
        <v>1000</v>
      </c>
      <c r="F47" s="0" t="n">
        <v>1000</v>
      </c>
      <c r="G47" s="0" t="n">
        <v>1000</v>
      </c>
      <c r="H47" s="0" t="n">
        <v>1000</v>
      </c>
      <c r="I47" s="0" t="n">
        <v>1000</v>
      </c>
      <c r="J47" s="0" t="n">
        <v>1000</v>
      </c>
      <c r="K47" s="0" t="n">
        <v>1000</v>
      </c>
      <c r="L47" s="0" t="n">
        <v>1000</v>
      </c>
      <c r="M47" s="0" t="n">
        <v>0</v>
      </c>
      <c r="N47" s="0" t="n">
        <v>0</v>
      </c>
      <c r="O47" s="0" t="n">
        <v>1000</v>
      </c>
      <c r="P47" s="0" t="n">
        <v>1000</v>
      </c>
      <c r="Q47" s="0" t="n">
        <v>875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43</v>
      </c>
      <c r="D48" s="0" t="n">
        <v>43</v>
      </c>
      <c r="E48" s="0" t="n">
        <v>44</v>
      </c>
      <c r="F48" s="0" t="n">
        <v>42</v>
      </c>
      <c r="G48" s="0" t="n">
        <v>47</v>
      </c>
      <c r="H48" s="0" t="n">
        <v>50</v>
      </c>
      <c r="I48" s="0" t="n">
        <v>50</v>
      </c>
      <c r="J48" s="0" t="n">
        <v>49</v>
      </c>
      <c r="K48" s="0" t="n">
        <v>48</v>
      </c>
      <c r="L48" s="0" t="n">
        <v>46</v>
      </c>
      <c r="M48" s="0" t="n">
        <v>46</v>
      </c>
      <c r="N48" s="0" t="n">
        <v>37</v>
      </c>
      <c r="O48" s="0" t="n">
        <v>47</v>
      </c>
      <c r="P48" s="0" t="n">
        <v>44</v>
      </c>
      <c r="Q48" s="0" t="n">
        <v>45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1175</v>
      </c>
      <c r="D50" s="0" t="n">
        <v>1175</v>
      </c>
      <c r="E50" s="0" t="n">
        <v>1175</v>
      </c>
      <c r="F50" s="0" t="n">
        <v>1315</v>
      </c>
      <c r="G50" s="0" t="n">
        <v>1315</v>
      </c>
      <c r="H50" s="0" t="n">
        <v>1315</v>
      </c>
      <c r="I50" s="0" t="n">
        <v>1315</v>
      </c>
      <c r="J50" s="0" t="n">
        <v>1315</v>
      </c>
      <c r="K50" s="0" t="n">
        <v>1315</v>
      </c>
      <c r="L50" s="0" t="n">
        <v>1315</v>
      </c>
      <c r="M50" s="0" t="n">
        <v>1315</v>
      </c>
      <c r="N50" s="0" t="n">
        <v>1315</v>
      </c>
      <c r="O50" s="0" t="n">
        <v>1315</v>
      </c>
      <c r="P50" s="0" t="n">
        <v>1315</v>
      </c>
      <c r="Q50" s="0" t="n">
        <v>1292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9982</v>
      </c>
      <c r="D51" s="0" t="n">
        <v>9239</v>
      </c>
      <c r="E51" s="0" t="n">
        <v>9055</v>
      </c>
      <c r="F51" s="0" t="n">
        <v>9589</v>
      </c>
      <c r="G51" s="0" t="n">
        <v>9424</v>
      </c>
      <c r="H51" s="0" t="n">
        <v>10620</v>
      </c>
      <c r="I51" s="0" t="n">
        <v>9247</v>
      </c>
      <c r="J51" s="0" t="n">
        <v>9651</v>
      </c>
      <c r="K51" s="0" t="n">
        <v>8516</v>
      </c>
      <c r="L51" s="0" t="n">
        <v>8796</v>
      </c>
      <c r="M51" s="0" t="n">
        <v>7566</v>
      </c>
      <c r="N51" s="0" t="n">
        <v>10276</v>
      </c>
      <c r="O51" s="0" t="n">
        <v>10043</v>
      </c>
      <c r="P51" s="0" t="n">
        <v>10416</v>
      </c>
      <c r="Q51" s="0" t="n">
        <v>9552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-281</v>
      </c>
      <c r="D58" s="0" t="n">
        <v>-261</v>
      </c>
      <c r="E58" s="0" t="n">
        <v>-255</v>
      </c>
      <c r="F58" s="0" t="n">
        <v>-270</v>
      </c>
      <c r="G58" s="0" t="n">
        <v>-266</v>
      </c>
      <c r="H58" s="0" t="n">
        <v>-299</v>
      </c>
      <c r="I58" s="0" t="n">
        <v>-261</v>
      </c>
      <c r="J58" s="0" t="n">
        <v>-272</v>
      </c>
      <c r="K58" s="0" t="n">
        <v>-240</v>
      </c>
      <c r="L58" s="0" t="n">
        <v>-248</v>
      </c>
      <c r="M58" s="0" t="n">
        <v>-213</v>
      </c>
      <c r="N58" s="0" t="n">
        <v>-290</v>
      </c>
      <c r="O58" s="0" t="n">
        <v>-283</v>
      </c>
      <c r="P58" s="0" t="n">
        <v>-294</v>
      </c>
      <c r="Q58" s="0" t="n">
        <v>-269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9700</v>
      </c>
      <c r="D59" s="0" t="n">
        <v>8978</v>
      </c>
      <c r="E59" s="0" t="n">
        <v>8799</v>
      </c>
      <c r="F59" s="0" t="n">
        <v>9319</v>
      </c>
      <c r="G59" s="0" t="n">
        <v>9158</v>
      </c>
      <c r="H59" s="0" t="n">
        <v>10321</v>
      </c>
      <c r="I59" s="0" t="n">
        <v>8986</v>
      </c>
      <c r="J59" s="0" t="n">
        <v>9379</v>
      </c>
      <c r="K59" s="0" t="n">
        <v>8276</v>
      </c>
      <c r="L59" s="0" t="n">
        <v>8548</v>
      </c>
      <c r="M59" s="0" t="n">
        <v>7352</v>
      </c>
      <c r="N59" s="0" t="n">
        <v>9986</v>
      </c>
      <c r="O59" s="0" t="n">
        <v>9760</v>
      </c>
      <c r="P59" s="0" t="n">
        <v>10122</v>
      </c>
      <c r="Q59" s="0" t="n">
        <v>9283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1544</v>
      </c>
      <c r="D62" s="0" t="n">
        <v>822</v>
      </c>
      <c r="E62" s="0" t="n">
        <v>-180</v>
      </c>
      <c r="F62" s="0" t="n">
        <v>824</v>
      </c>
      <c r="G62" s="0" t="n">
        <v>-170</v>
      </c>
      <c r="H62" s="0" t="n">
        <v>-176</v>
      </c>
      <c r="I62" s="0" t="n">
        <v>-2360</v>
      </c>
      <c r="J62" s="0" t="n">
        <v>-2068</v>
      </c>
      <c r="K62" s="0" t="n">
        <v>-1824</v>
      </c>
      <c r="L62" s="0" t="n">
        <v>-1254</v>
      </c>
      <c r="M62" s="0" t="n">
        <v>-2446</v>
      </c>
      <c r="N62" s="0" t="n">
        <v>2023</v>
      </c>
      <c r="O62" s="0" t="n">
        <v>2021</v>
      </c>
      <c r="P62" s="0" t="n">
        <v>2426</v>
      </c>
      <c r="Q62" s="0" t="n">
        <v>-13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  <row r="74" customFormat="false" ht="12.75" hidden="false" customHeight="false" outlineLevel="0" collapsed="false">
      <c r="B74" s="0" t="s">
        <v>77</v>
      </c>
      <c r="C74" s="0" t="n">
        <f aca="false">2005c!C80</f>
        <v>125</v>
      </c>
      <c r="D74" s="0" t="n">
        <f aca="false">2005c!D80</f>
        <v>125</v>
      </c>
      <c r="E74" s="0" t="n">
        <f aca="false">2005c!E80</f>
        <v>125</v>
      </c>
      <c r="F74" s="0" t="n">
        <f aca="false">2005c!F80</f>
        <v>95</v>
      </c>
      <c r="G74" s="0" t="n">
        <f aca="false">2005c!G80</f>
        <v>95</v>
      </c>
      <c r="H74" s="0" t="n">
        <f aca="false">2005c!H80</f>
        <v>95</v>
      </c>
      <c r="I74" s="0" t="n">
        <f aca="false">2005c!I80</f>
        <v>95</v>
      </c>
      <c r="J74" s="0" t="n">
        <f aca="false">2005c!J80</f>
        <v>95</v>
      </c>
      <c r="K74" s="0" t="n">
        <f aca="false">2005c!K80</f>
        <v>95</v>
      </c>
      <c r="L74" s="0" t="n">
        <f aca="false">2005c!L80</f>
        <v>125</v>
      </c>
      <c r="M74" s="0" t="n">
        <f aca="false">2005c!M80</f>
        <v>125</v>
      </c>
      <c r="N74" s="0" t="n">
        <f aca="false">2005c!N80</f>
        <v>125</v>
      </c>
      <c r="O74" s="0" t="n">
        <f aca="false">2005c!O80</f>
        <v>125</v>
      </c>
      <c r="P74" s="0" t="n">
        <f aca="false">2005c!P80</f>
        <v>125</v>
      </c>
      <c r="Q74" s="0" t="n">
        <f aca="false">2005c!Q80</f>
        <v>110</v>
      </c>
    </row>
    <row r="75" customFormat="false" ht="12.75" hidden="false" customHeight="false" outlineLevel="0" collapsed="false">
      <c r="B75" s="0" t="s">
        <v>78</v>
      </c>
      <c r="C75" s="0" t="n">
        <f aca="false">2005c!C81</f>
        <v>0</v>
      </c>
      <c r="D75" s="0" t="n">
        <f aca="false">2005c!D81</f>
        <v>0</v>
      </c>
      <c r="E75" s="0" t="n">
        <f aca="false">2005c!E81</f>
        <v>0</v>
      </c>
      <c r="F75" s="0" t="n">
        <f aca="false">2005c!F81</f>
        <v>0</v>
      </c>
      <c r="G75" s="0" t="n">
        <f aca="false">2005c!G81</f>
        <v>0</v>
      </c>
      <c r="H75" s="0" t="n">
        <f aca="false">2005c!H81</f>
        <v>0</v>
      </c>
      <c r="I75" s="0" t="n">
        <f aca="false">2005c!I81</f>
        <v>0</v>
      </c>
      <c r="J75" s="0" t="n">
        <f aca="false">2005c!J81</f>
        <v>0</v>
      </c>
      <c r="K75" s="0" t="n">
        <f aca="false">2005c!K81</f>
        <v>0</v>
      </c>
      <c r="L75" s="0" t="n">
        <f aca="false">2005c!L81</f>
        <v>0</v>
      </c>
      <c r="M75" s="0" t="n">
        <f aca="false">2005c!M81</f>
        <v>0</v>
      </c>
      <c r="N75" s="0" t="n">
        <f aca="false">2005c!N81</f>
        <v>0</v>
      </c>
      <c r="O75" s="0" t="n">
        <f aca="false">2005c!O81</f>
        <v>0</v>
      </c>
      <c r="P75" s="0" t="n">
        <f aca="false">2005c!P81</f>
        <v>0</v>
      </c>
      <c r="Q75" s="0" t="n">
        <f aca="false">2005c!Q81</f>
        <v>0</v>
      </c>
    </row>
    <row r="76" customFormat="false" ht="12.75" hidden="false" customHeight="false" outlineLevel="0" collapsed="false">
      <c r="B76" s="0" t="s">
        <v>79</v>
      </c>
      <c r="C76" s="0" t="n">
        <f aca="false">2005c!C82</f>
        <v>941</v>
      </c>
      <c r="D76" s="0" t="n">
        <f aca="false">2005c!D82</f>
        <v>941</v>
      </c>
      <c r="E76" s="0" t="n">
        <f aca="false">2005c!E82</f>
        <v>798</v>
      </c>
      <c r="F76" s="0" t="n">
        <f aca="false">2005c!F82</f>
        <v>809</v>
      </c>
      <c r="G76" s="0" t="n">
        <f aca="false">2005c!G82</f>
        <v>886</v>
      </c>
      <c r="H76" s="0" t="n">
        <f aca="false">2005c!H82</f>
        <v>980</v>
      </c>
      <c r="I76" s="0" t="n">
        <f aca="false">2005c!I82</f>
        <v>1003</v>
      </c>
      <c r="J76" s="0" t="n">
        <f aca="false">2005c!J82</f>
        <v>983</v>
      </c>
      <c r="K76" s="0" t="n">
        <f aca="false">2005c!K82</f>
        <v>899</v>
      </c>
      <c r="L76" s="0" t="n">
        <f aca="false">2005c!L82</f>
        <v>857</v>
      </c>
      <c r="M76" s="0" t="n">
        <f aca="false">2005c!M82</f>
        <v>857</v>
      </c>
      <c r="N76" s="0" t="n">
        <f aca="false">2005c!N82</f>
        <v>928</v>
      </c>
      <c r="O76" s="0" t="n">
        <f aca="false">2005c!O82</f>
        <v>972</v>
      </c>
      <c r="P76" s="0" t="n">
        <f aca="false">2005c!P82</f>
        <v>994</v>
      </c>
      <c r="Q76" s="0" t="n">
        <f aca="false">2005c!Q82</f>
        <v>921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99"/>
    <col collapsed="false" customWidth="true" hidden="false" outlineLevel="0" max="2" min="2" style="0" width="31.14"/>
    <col collapsed="false" customWidth="true" hidden="false" outlineLevel="0" max="17" min="3" style="0" width="6.7"/>
  </cols>
  <sheetData>
    <row r="1" customFormat="false" ht="12.75" hidden="false" customHeight="false" outlineLevel="0" collapsed="false">
      <c r="B1" s="0" t="s">
        <v>28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122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C5" s="0" t="s">
        <v>85</v>
      </c>
      <c r="D5" s="0" t="s">
        <v>85</v>
      </c>
      <c r="E5" s="0" t="s">
        <v>86</v>
      </c>
      <c r="F5" s="0" t="s">
        <v>87</v>
      </c>
      <c r="G5" s="0" t="s">
        <v>88</v>
      </c>
      <c r="H5" s="0" t="s">
        <v>89</v>
      </c>
      <c r="I5" s="0" t="s">
        <v>90</v>
      </c>
      <c r="J5" s="0" t="s">
        <v>91</v>
      </c>
      <c r="K5" s="0" t="s">
        <v>92</v>
      </c>
      <c r="L5" s="0" t="s">
        <v>93</v>
      </c>
      <c r="M5" s="0" t="s">
        <v>93</v>
      </c>
      <c r="N5" s="0" t="s">
        <v>94</v>
      </c>
      <c r="O5" s="0" t="s">
        <v>95</v>
      </c>
      <c r="P5" s="0" t="s">
        <v>96</v>
      </c>
      <c r="Q5" s="0" t="s">
        <v>97</v>
      </c>
    </row>
    <row r="6" customFormat="false" ht="12.75" hidden="false" customHeight="false" outlineLevel="0" collapsed="false">
      <c r="C6" s="0" t="s">
        <v>98</v>
      </c>
      <c r="D6" s="0" t="s">
        <v>99</v>
      </c>
      <c r="L6" s="0" t="s">
        <v>98</v>
      </c>
      <c r="M6" s="0" t="s">
        <v>100</v>
      </c>
      <c r="Q6" s="0" t="s">
        <v>101</v>
      </c>
    </row>
    <row r="8" customFormat="false" ht="12.75" hidden="false" customHeight="false" outlineLevel="0" collapsed="false">
      <c r="B8" s="0" t="s">
        <v>102</v>
      </c>
    </row>
    <row r="9" customFormat="false" ht="12.75" hidden="false" customHeight="false" outlineLevel="0" collapsed="false">
      <c r="A9" s="0" t="n">
        <v>1</v>
      </c>
      <c r="B9" s="0" t="s">
        <v>103</v>
      </c>
      <c r="C9" s="0" t="n">
        <v>0</v>
      </c>
      <c r="D9" s="0" t="n">
        <v>0</v>
      </c>
      <c r="E9" s="0" t="n">
        <v>0</v>
      </c>
      <c r="F9" s="0" t="n">
        <v>0</v>
      </c>
      <c r="G9" s="0" t="n">
        <v>0</v>
      </c>
      <c r="H9" s="0" t="n">
        <v>0</v>
      </c>
      <c r="I9" s="0" t="n">
        <v>0</v>
      </c>
      <c r="J9" s="0" t="n"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0</v>
      </c>
      <c r="P9" s="0" t="n">
        <v>0</v>
      </c>
      <c r="Q9" s="0" t="n">
        <v>0</v>
      </c>
    </row>
    <row r="10" customFormat="false" ht="12.75" hidden="false" customHeight="false" outlineLevel="0" collapsed="false">
      <c r="A10" s="0" t="n">
        <v>2</v>
      </c>
      <c r="B10" s="0" t="s">
        <v>104</v>
      </c>
      <c r="C10" s="0" t="n">
        <v>0</v>
      </c>
      <c r="D10" s="0" t="n">
        <v>0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0</v>
      </c>
      <c r="O10" s="0" t="n">
        <v>0</v>
      </c>
      <c r="P10" s="0" t="n">
        <v>0</v>
      </c>
      <c r="Q10" s="0" t="n">
        <v>0</v>
      </c>
    </row>
    <row r="11" customFormat="false" ht="12.75" hidden="false" customHeight="false" outlineLevel="0" collapsed="false">
      <c r="A11" s="0" t="n">
        <v>3</v>
      </c>
      <c r="B11" s="0" t="s">
        <v>105</v>
      </c>
      <c r="C11" s="0" t="n">
        <v>0</v>
      </c>
      <c r="D11" s="0" t="n">
        <v>0</v>
      </c>
      <c r="E11" s="0" t="n">
        <v>0</v>
      </c>
      <c r="F11" s="0" t="n">
        <v>0</v>
      </c>
      <c r="G11" s="0" t="n">
        <v>0</v>
      </c>
      <c r="H11" s="0" t="n">
        <v>0</v>
      </c>
      <c r="I11" s="0" t="n">
        <v>0</v>
      </c>
      <c r="J11" s="0" t="n"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0</v>
      </c>
      <c r="P11" s="0" t="n">
        <v>0</v>
      </c>
      <c r="Q11" s="0" t="n">
        <v>0</v>
      </c>
    </row>
    <row r="12" customFormat="false" ht="12.75" hidden="false" customHeight="false" outlineLevel="0" collapsed="false">
      <c r="A12" s="0" t="n">
        <v>4</v>
      </c>
      <c r="B12" s="0" t="s">
        <v>106</v>
      </c>
      <c r="C12" s="0" t="n">
        <v>0</v>
      </c>
      <c r="D12" s="0" t="n">
        <v>0</v>
      </c>
      <c r="E12" s="0" t="n">
        <v>0</v>
      </c>
      <c r="F12" s="0" t="n">
        <v>0</v>
      </c>
      <c r="G12" s="0" t="n">
        <v>0</v>
      </c>
      <c r="H12" s="0" t="n">
        <v>0</v>
      </c>
      <c r="I12" s="0" t="n">
        <v>0</v>
      </c>
      <c r="J12" s="0" t="n">
        <v>0</v>
      </c>
      <c r="K12" s="0" t="n">
        <v>0</v>
      </c>
      <c r="L12" s="0" t="n">
        <v>0</v>
      </c>
      <c r="M12" s="0" t="n">
        <v>0</v>
      </c>
      <c r="N12" s="0" t="n">
        <v>0</v>
      </c>
      <c r="O12" s="0" t="n">
        <v>0</v>
      </c>
      <c r="P12" s="0" t="n">
        <v>0</v>
      </c>
      <c r="Q12" s="0" t="n">
        <v>0</v>
      </c>
    </row>
    <row r="13" customFormat="false" ht="12.75" hidden="false" customHeight="false" outlineLevel="0" collapsed="false">
      <c r="A13" s="0" t="n">
        <v>5</v>
      </c>
      <c r="B13" s="0" t="s">
        <v>107</v>
      </c>
      <c r="C13" s="0" t="n">
        <v>0</v>
      </c>
      <c r="D13" s="0" t="n">
        <v>0</v>
      </c>
      <c r="E13" s="0" t="n">
        <v>0</v>
      </c>
      <c r="F13" s="0" t="n">
        <v>0</v>
      </c>
      <c r="G13" s="0" t="n">
        <v>0</v>
      </c>
      <c r="H13" s="0" t="n">
        <v>0</v>
      </c>
      <c r="I13" s="0" t="n">
        <v>0</v>
      </c>
      <c r="J13" s="0" t="n"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0</v>
      </c>
      <c r="P13" s="0" t="n">
        <v>0</v>
      </c>
      <c r="Q13" s="0" t="n">
        <v>0</v>
      </c>
    </row>
    <row r="14" customFormat="false" ht="12.75" hidden="false" customHeight="false" outlineLevel="0" collapsed="false">
      <c r="A14" s="0" t="n">
        <v>6</v>
      </c>
      <c r="B14" s="0" t="s">
        <v>108</v>
      </c>
      <c r="C14" s="0" t="n">
        <v>0</v>
      </c>
      <c r="D14" s="0" t="n">
        <v>0</v>
      </c>
      <c r="E14" s="0" t="n">
        <v>0</v>
      </c>
      <c r="F14" s="0" t="n">
        <v>0</v>
      </c>
      <c r="G14" s="0" t="n">
        <v>0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0</v>
      </c>
      <c r="M14" s="0" t="n">
        <v>0</v>
      </c>
      <c r="N14" s="0" t="n">
        <v>0</v>
      </c>
      <c r="O14" s="0" t="n">
        <v>0</v>
      </c>
      <c r="P14" s="0" t="n">
        <v>0</v>
      </c>
      <c r="Q14" s="0" t="n">
        <v>0</v>
      </c>
    </row>
    <row r="15" customFormat="false" ht="12.75" hidden="false" customHeight="false" outlineLevel="0" collapsed="false">
      <c r="A15" s="0" t="n">
        <v>7</v>
      </c>
      <c r="B15" s="0" t="s">
        <v>109</v>
      </c>
      <c r="C15" s="0" t="n">
        <v>0</v>
      </c>
      <c r="D15" s="0" t="n">
        <v>0</v>
      </c>
      <c r="E15" s="0" t="n">
        <v>0</v>
      </c>
      <c r="F15" s="0" t="n">
        <v>0</v>
      </c>
      <c r="G15" s="0" t="n">
        <v>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0</v>
      </c>
      <c r="P15" s="0" t="n">
        <v>0</v>
      </c>
      <c r="Q15" s="0" t="n">
        <v>0</v>
      </c>
    </row>
    <row r="16" customFormat="false" ht="12.75" hidden="false" customHeight="false" outlineLevel="0" collapsed="false">
      <c r="A16" s="0" t="n">
        <v>8</v>
      </c>
      <c r="B16" s="0" t="s">
        <v>110</v>
      </c>
      <c r="C16" s="0" t="n">
        <v>0</v>
      </c>
      <c r="D16" s="0" t="n">
        <v>0</v>
      </c>
      <c r="E16" s="0" t="n">
        <v>0</v>
      </c>
      <c r="F16" s="0" t="n">
        <v>0</v>
      </c>
      <c r="G16" s="0" t="n">
        <v>0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0</v>
      </c>
      <c r="O16" s="0" t="n">
        <v>0</v>
      </c>
      <c r="P16" s="0" t="n">
        <v>0</v>
      </c>
      <c r="Q16" s="0" t="n">
        <v>0</v>
      </c>
    </row>
    <row r="18" customFormat="false" ht="12.75" hidden="false" customHeight="false" outlineLevel="0" collapsed="false">
      <c r="B18" s="0" t="s">
        <v>32</v>
      </c>
    </row>
    <row r="19" customFormat="false" ht="12.75" hidden="false" customHeight="false" outlineLevel="0" collapsed="false">
      <c r="A19" s="0" t="n">
        <v>9</v>
      </c>
      <c r="B19" s="0" t="s">
        <v>33</v>
      </c>
      <c r="C19" s="0" t="n">
        <v>1381</v>
      </c>
      <c r="D19" s="0" t="n">
        <v>1381</v>
      </c>
      <c r="E19" s="0" t="n">
        <v>1396</v>
      </c>
      <c r="F19" s="0" t="n">
        <v>1334</v>
      </c>
      <c r="G19" s="0" t="n">
        <v>1305</v>
      </c>
      <c r="H19" s="0" t="n">
        <v>1326</v>
      </c>
      <c r="I19" s="0" t="n">
        <v>1261</v>
      </c>
      <c r="J19" s="0" t="n">
        <v>1262</v>
      </c>
      <c r="K19" s="0" t="n">
        <v>1191</v>
      </c>
      <c r="L19" s="0" t="n">
        <v>1176</v>
      </c>
      <c r="M19" s="0" t="n">
        <v>1173</v>
      </c>
      <c r="N19" s="0" t="n">
        <v>1262</v>
      </c>
      <c r="O19" s="0" t="n">
        <v>1396</v>
      </c>
      <c r="P19" s="0" t="n">
        <v>1399</v>
      </c>
      <c r="Q19" s="0" t="n">
        <v>1307</v>
      </c>
    </row>
    <row r="20" customFormat="false" ht="12.75" hidden="false" customHeight="false" outlineLevel="0" collapsed="false">
      <c r="A20" s="0" t="n">
        <v>10</v>
      </c>
      <c r="B20" s="0" t="s">
        <v>34</v>
      </c>
      <c r="C20" s="0" t="n">
        <v>1359</v>
      </c>
      <c r="D20" s="0" t="n">
        <v>1359</v>
      </c>
      <c r="E20" s="0" t="n">
        <v>1246</v>
      </c>
      <c r="F20" s="0" t="n">
        <v>1293</v>
      </c>
      <c r="G20" s="0" t="n">
        <v>1623</v>
      </c>
      <c r="H20" s="0" t="n">
        <v>1773</v>
      </c>
      <c r="I20" s="0" t="n">
        <v>1673</v>
      </c>
      <c r="J20" s="0" t="n">
        <v>1609</v>
      </c>
      <c r="K20" s="0" t="n">
        <v>1396</v>
      </c>
      <c r="L20" s="0" t="n">
        <v>1307</v>
      </c>
      <c r="M20" s="0" t="n">
        <v>1306</v>
      </c>
      <c r="N20" s="0" t="n">
        <v>1185</v>
      </c>
      <c r="O20" s="0" t="n">
        <v>1249</v>
      </c>
      <c r="P20" s="0" t="n">
        <v>1286</v>
      </c>
      <c r="Q20" s="0" t="n">
        <v>1417</v>
      </c>
    </row>
    <row r="21" customFormat="false" ht="12.75" hidden="false" customHeight="false" outlineLevel="0" collapsed="false">
      <c r="A21" s="0" t="n">
        <v>11</v>
      </c>
      <c r="B21" s="0" t="s">
        <v>35</v>
      </c>
      <c r="C21" s="0" t="n">
        <v>0</v>
      </c>
      <c r="D21" s="0" t="n">
        <v>0</v>
      </c>
      <c r="E21" s="0" t="n">
        <v>0</v>
      </c>
      <c r="F21" s="0" t="n">
        <v>0</v>
      </c>
      <c r="G21" s="0" t="n">
        <v>0</v>
      </c>
      <c r="H21" s="0" t="n">
        <v>0</v>
      </c>
      <c r="I21" s="0" t="n">
        <v>0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  <c r="P21" s="0" t="n">
        <v>0</v>
      </c>
      <c r="Q21" s="0" t="n">
        <v>0</v>
      </c>
    </row>
    <row r="22" customFormat="false" ht="12.75" hidden="false" customHeight="false" outlineLevel="0" collapsed="false">
      <c r="A22" s="0" t="n">
        <v>12</v>
      </c>
      <c r="B22" s="0" t="s">
        <v>36</v>
      </c>
      <c r="C22" s="0" t="n">
        <v>0</v>
      </c>
      <c r="D22" s="0" t="n">
        <v>0</v>
      </c>
      <c r="E22" s="0" t="n">
        <v>0</v>
      </c>
      <c r="F22" s="0" t="n">
        <v>0</v>
      </c>
      <c r="G22" s="0" t="n">
        <v>0</v>
      </c>
      <c r="H22" s="0" t="n">
        <v>0</v>
      </c>
      <c r="I22" s="0" t="n">
        <v>0</v>
      </c>
      <c r="J22" s="0" t="n">
        <v>0</v>
      </c>
      <c r="K22" s="0" t="n">
        <v>0</v>
      </c>
      <c r="L22" s="0" t="n">
        <v>0</v>
      </c>
      <c r="M22" s="0" t="n">
        <v>0</v>
      </c>
      <c r="N22" s="0" t="n">
        <v>0</v>
      </c>
      <c r="O22" s="0" t="n">
        <v>0</v>
      </c>
      <c r="P22" s="0" t="n">
        <v>0</v>
      </c>
      <c r="Q22" s="0" t="n">
        <v>0</v>
      </c>
    </row>
    <row r="23" customFormat="false" ht="12.75" hidden="false" customHeight="false" outlineLevel="0" collapsed="false">
      <c r="A23" s="0" t="n">
        <v>13</v>
      </c>
      <c r="B23" s="0" t="s">
        <v>37</v>
      </c>
      <c r="C23" s="0" t="n">
        <v>0</v>
      </c>
      <c r="D23" s="0" t="n">
        <v>0</v>
      </c>
      <c r="E23" s="0" t="n">
        <v>0</v>
      </c>
      <c r="F23" s="0" t="n">
        <v>0</v>
      </c>
      <c r="G23" s="0" t="n">
        <v>0</v>
      </c>
      <c r="H23" s="0" t="n">
        <v>0</v>
      </c>
      <c r="I23" s="0" t="n">
        <v>0</v>
      </c>
      <c r="J23" s="0" t="n">
        <v>0</v>
      </c>
      <c r="K23" s="0" t="n">
        <v>0</v>
      </c>
      <c r="L23" s="0" t="n">
        <v>0</v>
      </c>
      <c r="M23" s="0" t="n">
        <v>0</v>
      </c>
      <c r="N23" s="0" t="n">
        <v>0</v>
      </c>
      <c r="O23" s="0" t="n">
        <v>0</v>
      </c>
      <c r="P23" s="0" t="n">
        <v>0</v>
      </c>
      <c r="Q23" s="0" t="n">
        <v>0</v>
      </c>
    </row>
    <row r="24" customFormat="false" ht="12.75" hidden="false" customHeight="false" outlineLevel="0" collapsed="false">
      <c r="A24" s="0" t="n">
        <v>14</v>
      </c>
      <c r="B24" s="0" t="s">
        <v>38</v>
      </c>
      <c r="C24" s="0" t="n">
        <v>3338</v>
      </c>
      <c r="D24" s="0" t="n">
        <v>3338</v>
      </c>
      <c r="E24" s="0" t="n">
        <v>4293</v>
      </c>
      <c r="F24" s="0" t="n">
        <v>3889</v>
      </c>
      <c r="G24" s="0" t="n">
        <v>4576</v>
      </c>
      <c r="H24" s="0" t="n">
        <v>5598</v>
      </c>
      <c r="I24" s="0" t="n">
        <v>6474</v>
      </c>
      <c r="J24" s="0" t="n">
        <v>6637</v>
      </c>
      <c r="K24" s="0" t="n">
        <v>5515</v>
      </c>
      <c r="L24" s="0" t="n">
        <v>5127</v>
      </c>
      <c r="M24" s="0" t="n">
        <v>5127</v>
      </c>
      <c r="N24" s="0" t="n">
        <v>3551</v>
      </c>
      <c r="O24" s="0" t="n">
        <v>2993</v>
      </c>
      <c r="P24" s="0" t="n">
        <v>2873</v>
      </c>
      <c r="Q24" s="0" t="n">
        <v>4572</v>
      </c>
    </row>
    <row r="25" customFormat="false" ht="12.75" hidden="false" customHeight="false" outlineLevel="0" collapsed="false">
      <c r="A25" s="0" t="n">
        <v>15</v>
      </c>
      <c r="B25" s="0" t="s">
        <v>39</v>
      </c>
      <c r="C25" s="0" t="n">
        <v>161</v>
      </c>
      <c r="D25" s="0" t="n">
        <v>161</v>
      </c>
      <c r="E25" s="0" t="n">
        <v>109</v>
      </c>
      <c r="F25" s="0" t="n">
        <v>42</v>
      </c>
      <c r="G25" s="0" t="n">
        <v>2</v>
      </c>
      <c r="H25" s="0" t="n">
        <v>2</v>
      </c>
      <c r="I25" s="0" t="n">
        <v>2</v>
      </c>
      <c r="J25" s="0" t="n">
        <v>2</v>
      </c>
      <c r="K25" s="0" t="n">
        <v>4</v>
      </c>
      <c r="L25" s="0" t="n">
        <v>49</v>
      </c>
      <c r="M25" s="0" t="n">
        <v>49</v>
      </c>
      <c r="N25" s="0" t="n">
        <v>117</v>
      </c>
      <c r="O25" s="0" t="n">
        <v>151</v>
      </c>
      <c r="P25" s="0" t="n">
        <v>168</v>
      </c>
      <c r="Q25" s="0" t="n">
        <v>60</v>
      </c>
    </row>
    <row r="26" customFormat="false" ht="12.75" hidden="false" customHeight="false" outlineLevel="0" collapsed="false">
      <c r="A26" s="0" t="n">
        <v>16</v>
      </c>
      <c r="B26" s="0" t="s">
        <v>40</v>
      </c>
      <c r="C26" s="0" t="n">
        <v>1000</v>
      </c>
      <c r="D26" s="0" t="n">
        <v>1000</v>
      </c>
      <c r="E26" s="0" t="n">
        <v>1000</v>
      </c>
      <c r="F26" s="0" t="n">
        <v>1000</v>
      </c>
      <c r="G26" s="0" t="n">
        <v>1000</v>
      </c>
      <c r="H26" s="0" t="n">
        <v>1000</v>
      </c>
      <c r="I26" s="0" t="n">
        <v>1000</v>
      </c>
      <c r="J26" s="0" t="n">
        <v>1000</v>
      </c>
      <c r="K26" s="0" t="n">
        <v>1000</v>
      </c>
      <c r="L26" s="0" t="n">
        <v>1000</v>
      </c>
      <c r="M26" s="0" t="n">
        <v>1000</v>
      </c>
      <c r="N26" s="0" t="n">
        <v>1000</v>
      </c>
      <c r="O26" s="0" t="n">
        <v>1000</v>
      </c>
      <c r="P26" s="0" t="n">
        <v>1000</v>
      </c>
      <c r="Q26" s="0" t="n">
        <v>1000</v>
      </c>
    </row>
    <row r="27" customFormat="false" ht="12.75" hidden="false" customHeight="false" outlineLevel="0" collapsed="false">
      <c r="A27" s="0" t="n">
        <v>17</v>
      </c>
      <c r="B27" s="0" t="s">
        <v>41</v>
      </c>
      <c r="C27" s="0" t="n">
        <v>990</v>
      </c>
      <c r="D27" s="0" t="n">
        <v>990</v>
      </c>
      <c r="E27" s="0" t="n">
        <v>990</v>
      </c>
      <c r="F27" s="0" t="n">
        <v>990</v>
      </c>
      <c r="G27" s="0" t="n">
        <v>990</v>
      </c>
      <c r="H27" s="0" t="n">
        <v>990</v>
      </c>
      <c r="I27" s="0" t="n">
        <v>990</v>
      </c>
      <c r="J27" s="0" t="n">
        <v>990</v>
      </c>
      <c r="K27" s="0" t="n">
        <v>990</v>
      </c>
      <c r="L27" s="0" t="n">
        <v>990</v>
      </c>
      <c r="M27" s="0" t="n">
        <v>990</v>
      </c>
      <c r="N27" s="0" t="n">
        <v>990</v>
      </c>
      <c r="O27" s="0" t="n">
        <v>990</v>
      </c>
      <c r="P27" s="0" t="n">
        <v>990</v>
      </c>
      <c r="Q27" s="0" t="n">
        <v>990</v>
      </c>
    </row>
    <row r="28" customFormat="false" ht="12.75" hidden="false" customHeight="false" outlineLevel="0" collapsed="false">
      <c r="A28" s="0" t="n">
        <v>18</v>
      </c>
      <c r="B28" s="0" t="s">
        <v>42</v>
      </c>
      <c r="C28" s="0" t="n">
        <v>0</v>
      </c>
      <c r="D28" s="0" t="n">
        <v>0</v>
      </c>
      <c r="E28" s="0" t="n">
        <v>0</v>
      </c>
      <c r="F28" s="0" t="n">
        <v>0</v>
      </c>
      <c r="G28" s="0" t="n">
        <v>0</v>
      </c>
      <c r="H28" s="0" t="n">
        <v>0</v>
      </c>
      <c r="I28" s="0" t="n">
        <v>0</v>
      </c>
      <c r="J28" s="0" t="n">
        <v>0</v>
      </c>
      <c r="K28" s="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</row>
    <row r="29" customFormat="false" ht="12.75" hidden="false" customHeight="false" outlineLevel="0" collapsed="false">
      <c r="A29" s="0" t="n">
        <v>19</v>
      </c>
      <c r="B29" s="0" t="s">
        <v>43</v>
      </c>
      <c r="C29" s="0" t="n">
        <v>8229</v>
      </c>
      <c r="D29" s="0" t="n">
        <v>8229</v>
      </c>
      <c r="E29" s="0" t="n">
        <v>9034</v>
      </c>
      <c r="F29" s="0" t="n">
        <v>8548</v>
      </c>
      <c r="G29" s="0" t="n">
        <v>9496</v>
      </c>
      <c r="H29" s="0" t="n">
        <v>10689</v>
      </c>
      <c r="I29" s="0" t="n">
        <v>11400</v>
      </c>
      <c r="J29" s="0" t="n">
        <v>11500</v>
      </c>
      <c r="K29" s="0" t="n">
        <v>10096</v>
      </c>
      <c r="L29" s="0" t="n">
        <v>9649</v>
      </c>
      <c r="M29" s="0" t="n">
        <v>9645</v>
      </c>
      <c r="N29" s="0" t="n">
        <v>8105</v>
      </c>
      <c r="O29" s="0" t="n">
        <v>7779</v>
      </c>
      <c r="P29" s="0" t="n">
        <v>7716</v>
      </c>
      <c r="Q29" s="0" t="n">
        <v>9353</v>
      </c>
    </row>
    <row r="31" customFormat="false" ht="12.75" hidden="false" customHeight="false" outlineLevel="0" collapsed="false">
      <c r="B31" s="0" t="s">
        <v>44</v>
      </c>
    </row>
    <row r="32" customFormat="false" ht="12.75" hidden="false" customHeight="false" outlineLevel="0" collapsed="false">
      <c r="A32" s="0" t="n">
        <v>20</v>
      </c>
      <c r="B32" s="0" t="s">
        <v>45</v>
      </c>
      <c r="C32" s="0" t="n">
        <v>6807</v>
      </c>
      <c r="D32" s="0" t="n">
        <v>6064</v>
      </c>
      <c r="E32" s="0" t="n">
        <v>5796</v>
      </c>
      <c r="F32" s="0" t="n">
        <v>6136</v>
      </c>
      <c r="G32" s="0" t="n">
        <v>5978</v>
      </c>
      <c r="H32" s="0" t="n">
        <v>7184</v>
      </c>
      <c r="I32" s="0" t="n">
        <v>5896</v>
      </c>
      <c r="J32" s="0" t="n">
        <v>6322</v>
      </c>
      <c r="K32" s="0" t="n">
        <v>5141</v>
      </c>
      <c r="L32" s="0" t="n">
        <v>5269</v>
      </c>
      <c r="M32" s="0" t="n">
        <v>4992</v>
      </c>
      <c r="N32" s="0" t="n">
        <v>7723</v>
      </c>
      <c r="O32" s="0" t="n">
        <v>6314</v>
      </c>
      <c r="P32" s="0" t="n">
        <v>7065</v>
      </c>
      <c r="Q32" s="0" t="n">
        <v>6260</v>
      </c>
    </row>
    <row r="33" customFormat="false" ht="12.75" hidden="false" customHeight="false" outlineLevel="0" collapsed="false">
      <c r="A33" s="0" t="n">
        <v>21</v>
      </c>
      <c r="B33" s="0" t="s">
        <v>46</v>
      </c>
      <c r="C33" s="0" t="n">
        <v>431</v>
      </c>
      <c r="D33" s="0" t="n">
        <v>429</v>
      </c>
      <c r="E33" s="0" t="n">
        <v>366</v>
      </c>
      <c r="F33" s="0" t="n">
        <v>384</v>
      </c>
      <c r="G33" s="0" t="n">
        <v>304</v>
      </c>
      <c r="H33" s="0" t="n">
        <v>236</v>
      </c>
      <c r="I33" s="0" t="n">
        <v>175</v>
      </c>
      <c r="J33" s="0" t="n">
        <v>195</v>
      </c>
      <c r="K33" s="0" t="n">
        <v>273</v>
      </c>
      <c r="L33" s="0" t="n">
        <v>433</v>
      </c>
      <c r="M33" s="0" t="n">
        <v>512</v>
      </c>
      <c r="N33" s="0" t="n">
        <v>707</v>
      </c>
      <c r="O33" s="0" t="n">
        <v>741</v>
      </c>
      <c r="P33" s="0" t="n">
        <v>445</v>
      </c>
      <c r="Q33" s="0" t="n">
        <v>394</v>
      </c>
    </row>
    <row r="34" customFormat="false" ht="12.75" hidden="false" customHeight="false" outlineLevel="0" collapsed="false">
      <c r="A34" s="0" t="n">
        <v>22</v>
      </c>
      <c r="B34" s="0" t="s">
        <v>47</v>
      </c>
      <c r="C34" s="0" t="n">
        <v>0</v>
      </c>
      <c r="D34" s="0" t="n">
        <v>0</v>
      </c>
      <c r="E34" s="0" t="n">
        <v>0</v>
      </c>
      <c r="F34" s="0" t="n">
        <v>0</v>
      </c>
      <c r="G34" s="0" t="n">
        <v>0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0</v>
      </c>
      <c r="M34" s="0" t="n">
        <v>0</v>
      </c>
      <c r="N34" s="0" t="n">
        <v>0</v>
      </c>
      <c r="O34" s="0" t="n">
        <v>0</v>
      </c>
      <c r="P34" s="0" t="n">
        <v>0</v>
      </c>
      <c r="Q34" s="0" t="n">
        <v>0</v>
      </c>
    </row>
    <row r="35" customFormat="false" ht="12.75" hidden="false" customHeight="false" outlineLevel="0" collapsed="false">
      <c r="A35" s="0" t="n">
        <v>23</v>
      </c>
      <c r="B35" s="0" t="s">
        <v>48</v>
      </c>
      <c r="C35" s="0" t="n">
        <v>0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</row>
    <row r="36" customFormat="false" ht="12.75" hidden="false" customHeight="false" outlineLevel="0" collapsed="false">
      <c r="A36" s="0" t="n">
        <v>24</v>
      </c>
      <c r="B36" s="0" t="s">
        <v>49</v>
      </c>
      <c r="C36" s="0" t="n">
        <v>144</v>
      </c>
      <c r="D36" s="0" t="n">
        <v>144</v>
      </c>
      <c r="E36" s="0" t="n">
        <v>144</v>
      </c>
      <c r="F36" s="0" t="n">
        <v>144</v>
      </c>
      <c r="G36" s="0" t="n">
        <v>144</v>
      </c>
      <c r="H36" s="0" t="n">
        <v>144</v>
      </c>
      <c r="I36" s="0" t="n">
        <v>144</v>
      </c>
      <c r="J36" s="0" t="n">
        <v>144</v>
      </c>
      <c r="K36" s="0" t="n">
        <v>144</v>
      </c>
      <c r="L36" s="0" t="n">
        <v>144</v>
      </c>
      <c r="M36" s="0" t="n">
        <v>144</v>
      </c>
      <c r="N36" s="0" t="n">
        <v>144</v>
      </c>
      <c r="O36" s="0" t="n">
        <v>144</v>
      </c>
      <c r="P36" s="0" t="n">
        <v>144</v>
      </c>
      <c r="Q36" s="0" t="n">
        <v>144</v>
      </c>
    </row>
    <row r="37" customFormat="false" ht="12.75" hidden="false" customHeight="false" outlineLevel="0" collapsed="false">
      <c r="A37" s="0" t="n">
        <v>25</v>
      </c>
      <c r="B37" s="0" t="s">
        <v>50</v>
      </c>
      <c r="C37" s="0" t="n">
        <v>-26</v>
      </c>
      <c r="D37" s="0" t="n">
        <v>-26</v>
      </c>
      <c r="E37" s="0" t="n">
        <v>-26</v>
      </c>
      <c r="F37" s="0" t="n">
        <v>-26</v>
      </c>
      <c r="G37" s="0" t="n">
        <v>-26</v>
      </c>
      <c r="H37" s="0" t="n">
        <v>-26</v>
      </c>
      <c r="I37" s="0" t="n">
        <v>-26</v>
      </c>
      <c r="J37" s="0" t="n">
        <v>-26</v>
      </c>
      <c r="K37" s="0" t="n">
        <v>-26</v>
      </c>
      <c r="L37" s="0" t="n">
        <v>-26</v>
      </c>
      <c r="M37" s="0" t="n">
        <v>-26</v>
      </c>
      <c r="N37" s="0" t="n">
        <v>-26</v>
      </c>
      <c r="O37" s="0" t="n">
        <v>-26</v>
      </c>
      <c r="P37" s="0" t="n">
        <v>-26</v>
      </c>
      <c r="Q37" s="0" t="n">
        <v>-26</v>
      </c>
    </row>
    <row r="38" customFormat="false" ht="12.75" hidden="false" customHeight="false" outlineLevel="0" collapsed="false">
      <c r="A38" s="0" t="n">
        <v>26</v>
      </c>
      <c r="B38" s="0" t="s">
        <v>51</v>
      </c>
      <c r="C38" s="0" t="n">
        <v>7356</v>
      </c>
      <c r="D38" s="0" t="n">
        <v>6611</v>
      </c>
      <c r="E38" s="0" t="n">
        <v>6280</v>
      </c>
      <c r="F38" s="0" t="n">
        <v>6638</v>
      </c>
      <c r="G38" s="0" t="n">
        <v>6400</v>
      </c>
      <c r="H38" s="0" t="n">
        <v>7538</v>
      </c>
      <c r="I38" s="0" t="n">
        <v>6189</v>
      </c>
      <c r="J38" s="0" t="n">
        <v>6635</v>
      </c>
      <c r="K38" s="0" t="n">
        <v>5532</v>
      </c>
      <c r="L38" s="0" t="n">
        <v>5820</v>
      </c>
      <c r="M38" s="0" t="n">
        <v>5622</v>
      </c>
      <c r="N38" s="0" t="n">
        <v>8548</v>
      </c>
      <c r="O38" s="0" t="n">
        <v>7173</v>
      </c>
      <c r="P38" s="0" t="n">
        <v>7628</v>
      </c>
      <c r="Q38" s="0" t="n">
        <v>6772</v>
      </c>
    </row>
    <row r="40" customFormat="false" ht="12.75" hidden="false" customHeight="false" outlineLevel="0" collapsed="false">
      <c r="B40" s="0" t="s">
        <v>52</v>
      </c>
    </row>
    <row r="41" customFormat="false" ht="12.75" hidden="false" customHeight="false" outlineLevel="0" collapsed="false">
      <c r="A41" s="0" t="n">
        <v>27</v>
      </c>
      <c r="B41" s="0" t="s">
        <v>53</v>
      </c>
      <c r="C41" s="0" t="n">
        <v>0</v>
      </c>
      <c r="D41" s="0" t="n">
        <v>0</v>
      </c>
      <c r="E41" s="0" t="n">
        <v>0</v>
      </c>
      <c r="F41" s="0" t="n">
        <v>0</v>
      </c>
      <c r="G41" s="0" t="n">
        <v>0</v>
      </c>
      <c r="H41" s="0" t="n">
        <v>0</v>
      </c>
      <c r="I41" s="0" t="n">
        <v>0</v>
      </c>
      <c r="J41" s="0" t="n">
        <v>0</v>
      </c>
      <c r="K41" s="0" t="n">
        <v>0</v>
      </c>
      <c r="L41" s="0" t="n">
        <v>0</v>
      </c>
      <c r="M41" s="0" t="n">
        <v>0</v>
      </c>
      <c r="N41" s="0" t="n">
        <v>0</v>
      </c>
      <c r="O41" s="0" t="n">
        <v>0</v>
      </c>
      <c r="P41" s="0" t="n">
        <v>0</v>
      </c>
      <c r="Q41" s="0" t="n">
        <v>0</v>
      </c>
    </row>
    <row r="42" customFormat="false" ht="12.75" hidden="false" customHeight="false" outlineLevel="0" collapsed="false">
      <c r="A42" s="0" t="n">
        <v>28</v>
      </c>
      <c r="B42" s="0" t="s">
        <v>54</v>
      </c>
      <c r="C42" s="0" t="n">
        <v>0</v>
      </c>
      <c r="D42" s="0" t="n">
        <v>0</v>
      </c>
      <c r="E42" s="0" t="n">
        <v>0</v>
      </c>
      <c r="F42" s="0" t="n">
        <v>0</v>
      </c>
      <c r="G42" s="0" t="n">
        <v>0</v>
      </c>
      <c r="H42" s="0" t="n">
        <v>0</v>
      </c>
      <c r="I42" s="0" t="n">
        <v>0</v>
      </c>
      <c r="J42" s="0" t="n">
        <v>0</v>
      </c>
      <c r="K42" s="0" t="n">
        <v>0</v>
      </c>
      <c r="L42" s="0" t="n">
        <v>0</v>
      </c>
      <c r="M42" s="0" t="n">
        <v>0</v>
      </c>
      <c r="N42" s="0" t="n">
        <v>0</v>
      </c>
      <c r="O42" s="0" t="n">
        <v>0</v>
      </c>
      <c r="P42" s="0" t="n">
        <v>0</v>
      </c>
      <c r="Q42" s="0" t="n">
        <v>0</v>
      </c>
    </row>
    <row r="43" customFormat="false" ht="12.75" hidden="false" customHeight="false" outlineLevel="0" collapsed="false">
      <c r="A43" s="0" t="n">
        <v>29</v>
      </c>
      <c r="B43" s="0" t="s">
        <v>55</v>
      </c>
      <c r="C43" s="0" t="n">
        <v>27</v>
      </c>
      <c r="D43" s="0" t="n">
        <v>27</v>
      </c>
      <c r="E43" s="0" t="n">
        <v>27</v>
      </c>
      <c r="F43" s="0" t="n">
        <v>28</v>
      </c>
      <c r="G43" s="0" t="n">
        <v>29</v>
      </c>
      <c r="H43" s="0" t="n">
        <v>31</v>
      </c>
      <c r="I43" s="0" t="n">
        <v>32</v>
      </c>
      <c r="J43" s="0" t="n">
        <v>31</v>
      </c>
      <c r="K43" s="0" t="n">
        <v>31</v>
      </c>
      <c r="L43" s="0" t="n">
        <v>30</v>
      </c>
      <c r="M43" s="0" t="n">
        <v>30</v>
      </c>
      <c r="N43" s="0" t="n">
        <v>27</v>
      </c>
      <c r="O43" s="0" t="n">
        <v>27</v>
      </c>
      <c r="P43" s="0" t="n">
        <v>27</v>
      </c>
      <c r="Q43" s="0" t="n">
        <v>29</v>
      </c>
    </row>
    <row r="44" customFormat="false" ht="12.75" hidden="false" customHeight="false" outlineLevel="0" collapsed="false">
      <c r="A44" s="0" t="n">
        <v>30</v>
      </c>
      <c r="B44" s="0" t="s">
        <v>56</v>
      </c>
      <c r="C44" s="0" t="n">
        <v>0</v>
      </c>
      <c r="D44" s="0" t="n">
        <v>0</v>
      </c>
      <c r="E44" s="0" t="n">
        <v>0</v>
      </c>
      <c r="F44" s="0" t="n">
        <v>0</v>
      </c>
      <c r="G44" s="0" t="n">
        <v>0</v>
      </c>
      <c r="H44" s="0" t="n">
        <v>0</v>
      </c>
      <c r="I44" s="0" t="n">
        <v>0</v>
      </c>
      <c r="J44" s="0" t="n">
        <v>0</v>
      </c>
      <c r="K44" s="0" t="n">
        <v>0</v>
      </c>
      <c r="L44" s="0" t="n">
        <v>0</v>
      </c>
      <c r="M44" s="0" t="n">
        <v>0</v>
      </c>
      <c r="N44" s="0" t="n">
        <v>0</v>
      </c>
      <c r="O44" s="0" t="n">
        <v>0</v>
      </c>
      <c r="P44" s="0" t="n">
        <v>0</v>
      </c>
      <c r="Q44" s="0" t="n">
        <v>0</v>
      </c>
    </row>
    <row r="45" customFormat="false" ht="12.75" hidden="false" customHeight="false" outlineLevel="0" collapsed="false">
      <c r="A45" s="0" t="n">
        <v>31</v>
      </c>
      <c r="B45" s="0" t="s">
        <v>57</v>
      </c>
      <c r="C45" s="0" t="n">
        <v>110</v>
      </c>
      <c r="D45" s="0" t="n">
        <v>110</v>
      </c>
      <c r="E45" s="0" t="n">
        <v>143</v>
      </c>
      <c r="F45" s="0" t="n">
        <v>180</v>
      </c>
      <c r="G45" s="0" t="n">
        <v>248</v>
      </c>
      <c r="H45" s="0" t="n">
        <v>303</v>
      </c>
      <c r="I45" s="0" t="n">
        <v>277</v>
      </c>
      <c r="J45" s="0" t="n">
        <v>233</v>
      </c>
      <c r="K45" s="0" t="n">
        <v>203</v>
      </c>
      <c r="L45" s="0" t="n">
        <v>204</v>
      </c>
      <c r="M45" s="0" t="n">
        <v>173</v>
      </c>
      <c r="N45" s="0" t="n">
        <v>82</v>
      </c>
      <c r="O45" s="0" t="n">
        <v>100</v>
      </c>
      <c r="P45" s="0" t="n">
        <v>131</v>
      </c>
      <c r="Q45" s="0" t="n">
        <v>183</v>
      </c>
    </row>
    <row r="46" customFormat="false" ht="12.75" hidden="false" customHeight="false" outlineLevel="0" collapsed="false">
      <c r="A46" s="0" t="n">
        <v>32</v>
      </c>
      <c r="B46" s="0" t="s">
        <v>58</v>
      </c>
      <c r="C46" s="0" t="n">
        <v>275</v>
      </c>
      <c r="D46" s="0" t="n">
        <v>275</v>
      </c>
      <c r="E46" s="0" t="n">
        <v>387</v>
      </c>
      <c r="F46" s="0" t="n">
        <v>387</v>
      </c>
      <c r="G46" s="0" t="n">
        <v>387</v>
      </c>
      <c r="H46" s="0" t="n">
        <v>387</v>
      </c>
      <c r="I46" s="0" t="n">
        <v>387</v>
      </c>
      <c r="J46" s="0" t="n">
        <v>387</v>
      </c>
      <c r="K46" s="0" t="n">
        <v>387</v>
      </c>
      <c r="L46" s="0" t="n">
        <v>387</v>
      </c>
      <c r="M46" s="0" t="n">
        <v>387</v>
      </c>
      <c r="N46" s="0" t="n">
        <v>275</v>
      </c>
      <c r="O46" s="0" t="n">
        <v>387</v>
      </c>
      <c r="P46" s="0" t="n">
        <v>275</v>
      </c>
      <c r="Q46" s="0" t="n">
        <v>359</v>
      </c>
    </row>
    <row r="47" customFormat="false" ht="12.75" hidden="false" customHeight="false" outlineLevel="0" collapsed="false">
      <c r="A47" s="0" t="n">
        <v>33</v>
      </c>
      <c r="B47" s="0" t="s">
        <v>59</v>
      </c>
      <c r="C47" s="0" t="n">
        <v>1000</v>
      </c>
      <c r="D47" s="0" t="n">
        <v>1000</v>
      </c>
      <c r="E47" s="0" t="n">
        <v>1000</v>
      </c>
      <c r="F47" s="0" t="n">
        <v>1000</v>
      </c>
      <c r="G47" s="0" t="n">
        <v>1000</v>
      </c>
      <c r="H47" s="0" t="n">
        <v>1000</v>
      </c>
      <c r="I47" s="0" t="n">
        <v>1000</v>
      </c>
      <c r="J47" s="0" t="n">
        <v>1000</v>
      </c>
      <c r="K47" s="0" t="n">
        <v>1000</v>
      </c>
      <c r="L47" s="0" t="n">
        <v>1000</v>
      </c>
      <c r="M47" s="0" t="n">
        <v>1000</v>
      </c>
      <c r="N47" s="0" t="n">
        <v>1000</v>
      </c>
      <c r="O47" s="0" t="n">
        <v>1000</v>
      </c>
      <c r="P47" s="0" t="n">
        <v>1000</v>
      </c>
      <c r="Q47" s="0" t="n">
        <v>1000</v>
      </c>
    </row>
    <row r="48" customFormat="false" ht="12.75" hidden="false" customHeight="false" outlineLevel="0" collapsed="false">
      <c r="A48" s="0" t="n">
        <v>34</v>
      </c>
      <c r="B48" s="0" t="s">
        <v>60</v>
      </c>
      <c r="C48" s="0" t="n">
        <v>43</v>
      </c>
      <c r="D48" s="0" t="n">
        <v>43</v>
      </c>
      <c r="E48" s="0" t="n">
        <v>44</v>
      </c>
      <c r="F48" s="0" t="n">
        <v>42</v>
      </c>
      <c r="G48" s="0" t="n">
        <v>47</v>
      </c>
      <c r="H48" s="0" t="n">
        <v>50</v>
      </c>
      <c r="I48" s="0" t="n">
        <v>50</v>
      </c>
      <c r="J48" s="0" t="n">
        <v>49</v>
      </c>
      <c r="K48" s="0" t="n">
        <v>48</v>
      </c>
      <c r="L48" s="0" t="n">
        <v>46</v>
      </c>
      <c r="M48" s="0" t="n">
        <v>46</v>
      </c>
      <c r="N48" s="0" t="n">
        <v>37</v>
      </c>
      <c r="O48" s="0" t="n">
        <v>47</v>
      </c>
      <c r="P48" s="0" t="n">
        <v>44</v>
      </c>
      <c r="Q48" s="0" t="n">
        <v>45</v>
      </c>
    </row>
    <row r="49" customFormat="false" ht="12.75" hidden="false" customHeight="false" outlineLevel="0" collapsed="false">
      <c r="A49" s="0" t="n">
        <v>35</v>
      </c>
      <c r="B49" s="0" t="s">
        <v>61</v>
      </c>
      <c r="C49" s="0" t="n">
        <v>0</v>
      </c>
      <c r="D49" s="0" t="n">
        <v>0</v>
      </c>
      <c r="E49" s="0" t="n">
        <v>0</v>
      </c>
      <c r="F49" s="0" t="n">
        <v>0</v>
      </c>
      <c r="G49" s="0" t="n">
        <v>0</v>
      </c>
      <c r="H49" s="0" t="n">
        <v>0</v>
      </c>
      <c r="I49" s="0" t="n">
        <v>0</v>
      </c>
      <c r="J49" s="0" t="n">
        <v>0</v>
      </c>
      <c r="K49" s="0" t="n">
        <v>0</v>
      </c>
      <c r="L49" s="0" t="n">
        <v>0</v>
      </c>
      <c r="M49" s="0" t="n">
        <v>0</v>
      </c>
      <c r="N49" s="0" t="n">
        <v>0</v>
      </c>
      <c r="O49" s="0" t="n">
        <v>0</v>
      </c>
      <c r="P49" s="0" t="n">
        <v>0</v>
      </c>
      <c r="Q49" s="0" t="n">
        <v>0</v>
      </c>
    </row>
    <row r="50" customFormat="false" ht="12.75" hidden="false" customHeight="false" outlineLevel="0" collapsed="false">
      <c r="A50" s="0" t="n">
        <v>36</v>
      </c>
      <c r="B50" s="0" t="s">
        <v>62</v>
      </c>
      <c r="C50" s="0" t="n">
        <v>1315</v>
      </c>
      <c r="D50" s="0" t="n">
        <v>1315</v>
      </c>
      <c r="E50" s="0" t="n">
        <v>1315</v>
      </c>
      <c r="F50" s="0" t="n">
        <v>1243</v>
      </c>
      <c r="G50" s="0" t="n">
        <v>1243</v>
      </c>
      <c r="H50" s="0" t="n">
        <v>1243</v>
      </c>
      <c r="I50" s="0" t="n">
        <v>1243</v>
      </c>
      <c r="J50" s="0" t="n">
        <v>1243</v>
      </c>
      <c r="K50" s="0" t="n">
        <v>1243</v>
      </c>
      <c r="L50" s="0" t="n">
        <v>1243</v>
      </c>
      <c r="M50" s="0" t="n">
        <v>1243</v>
      </c>
      <c r="N50" s="0" t="n">
        <v>1243</v>
      </c>
      <c r="O50" s="0" t="n">
        <v>1243</v>
      </c>
      <c r="P50" s="0" t="n">
        <v>1243</v>
      </c>
      <c r="Q50" s="0" t="n">
        <v>1255</v>
      </c>
    </row>
    <row r="51" customFormat="false" ht="12.75" hidden="false" customHeight="false" outlineLevel="0" collapsed="false">
      <c r="A51" s="0" t="n">
        <v>37</v>
      </c>
      <c r="B51" s="0" t="s">
        <v>63</v>
      </c>
      <c r="C51" s="0" t="n">
        <v>10126</v>
      </c>
      <c r="D51" s="0" t="n">
        <v>9381</v>
      </c>
      <c r="E51" s="0" t="n">
        <v>9196</v>
      </c>
      <c r="F51" s="0" t="n">
        <v>9518</v>
      </c>
      <c r="G51" s="0" t="n">
        <v>9354</v>
      </c>
      <c r="H51" s="0" t="n">
        <v>10553</v>
      </c>
      <c r="I51" s="0" t="n">
        <v>9178</v>
      </c>
      <c r="J51" s="0" t="n">
        <v>9579</v>
      </c>
      <c r="K51" s="0" t="n">
        <v>8444</v>
      </c>
      <c r="L51" s="0" t="n">
        <v>8731</v>
      </c>
      <c r="M51" s="0" t="n">
        <v>8502</v>
      </c>
      <c r="N51" s="0" t="n">
        <v>11213</v>
      </c>
      <c r="O51" s="0" t="n">
        <v>9977</v>
      </c>
      <c r="P51" s="0" t="n">
        <v>10348</v>
      </c>
      <c r="Q51" s="0" t="n">
        <v>9644</v>
      </c>
    </row>
    <row r="53" customFormat="false" ht="12.75" hidden="false" customHeight="false" outlineLevel="0" collapsed="false">
      <c r="B53" s="0" t="s">
        <v>64</v>
      </c>
    </row>
    <row r="54" customFormat="false" ht="12.75" hidden="false" customHeight="false" outlineLevel="0" collapsed="false">
      <c r="A54" s="0" t="n">
        <v>38</v>
      </c>
      <c r="B54" s="0" t="s">
        <v>65</v>
      </c>
      <c r="C54" s="0" t="n">
        <v>0</v>
      </c>
      <c r="D54" s="0" t="n">
        <v>0</v>
      </c>
      <c r="E54" s="0" t="n">
        <v>0</v>
      </c>
      <c r="F54" s="0" t="n">
        <v>0</v>
      </c>
      <c r="G54" s="0" t="n">
        <v>0</v>
      </c>
      <c r="H54" s="0" t="n">
        <v>0</v>
      </c>
      <c r="I54" s="0" t="n">
        <v>0</v>
      </c>
      <c r="J54" s="0" t="n">
        <v>0</v>
      </c>
      <c r="K54" s="0" t="n">
        <v>0</v>
      </c>
      <c r="L54" s="0" t="n">
        <v>0</v>
      </c>
      <c r="M54" s="0" t="n">
        <v>0</v>
      </c>
      <c r="N54" s="0" t="n">
        <v>0</v>
      </c>
      <c r="O54" s="0" t="n">
        <v>0</v>
      </c>
      <c r="P54" s="0" t="n">
        <v>0</v>
      </c>
      <c r="Q54" s="0" t="n">
        <v>0</v>
      </c>
    </row>
    <row r="55" customFormat="false" ht="12.75" hidden="false" customHeight="false" outlineLevel="0" collapsed="false">
      <c r="A55" s="0" t="n">
        <v>39</v>
      </c>
      <c r="B55" s="0" t="s">
        <v>66</v>
      </c>
      <c r="C55" s="0" t="n">
        <v>0</v>
      </c>
      <c r="D55" s="0" t="n">
        <v>0</v>
      </c>
      <c r="E55" s="0" t="n">
        <v>0</v>
      </c>
      <c r="F55" s="0" t="n">
        <v>0</v>
      </c>
      <c r="G55" s="0" t="n">
        <v>0</v>
      </c>
      <c r="H55" s="0" t="n">
        <v>0</v>
      </c>
      <c r="I55" s="0" t="n">
        <v>0</v>
      </c>
      <c r="J55" s="0" t="n">
        <v>0</v>
      </c>
      <c r="K55" s="0" t="n">
        <v>0</v>
      </c>
      <c r="L55" s="0" t="n">
        <v>0</v>
      </c>
      <c r="M55" s="0" t="n">
        <v>0</v>
      </c>
      <c r="N55" s="0" t="n">
        <v>0</v>
      </c>
      <c r="O55" s="0" t="n">
        <v>0</v>
      </c>
      <c r="P55" s="0" t="n">
        <v>0</v>
      </c>
      <c r="Q55" s="0" t="n">
        <v>0</v>
      </c>
    </row>
    <row r="56" customFormat="false" ht="12.75" hidden="false" customHeight="false" outlineLevel="0" collapsed="false">
      <c r="A56" s="0" t="n">
        <v>40</v>
      </c>
      <c r="B56" s="0" t="s">
        <v>67</v>
      </c>
      <c r="C56" s="0" t="n">
        <v>0</v>
      </c>
      <c r="D56" s="0" t="n">
        <v>0</v>
      </c>
      <c r="E56" s="0" t="n">
        <v>0</v>
      </c>
      <c r="F56" s="0" t="n">
        <v>0</v>
      </c>
      <c r="G56" s="0" t="n">
        <v>0</v>
      </c>
      <c r="H56" s="0" t="n">
        <v>0</v>
      </c>
      <c r="I56" s="0" t="n">
        <v>0</v>
      </c>
      <c r="J56" s="0" t="n">
        <v>0</v>
      </c>
      <c r="K56" s="0" t="n">
        <v>0</v>
      </c>
      <c r="L56" s="0" t="n">
        <v>0</v>
      </c>
      <c r="M56" s="0" t="n">
        <v>0</v>
      </c>
      <c r="N56" s="0" t="n">
        <v>0</v>
      </c>
      <c r="O56" s="0" t="n">
        <v>0</v>
      </c>
      <c r="P56" s="0" t="n">
        <v>0</v>
      </c>
      <c r="Q56" s="0" t="n">
        <v>0</v>
      </c>
    </row>
    <row r="57" customFormat="false" ht="12.75" hidden="false" customHeight="false" outlineLevel="0" collapsed="false">
      <c r="A57" s="0" t="n">
        <v>41</v>
      </c>
      <c r="B57" s="0" t="s">
        <v>68</v>
      </c>
      <c r="C57" s="0" t="n">
        <v>0</v>
      </c>
      <c r="D57" s="0" t="n">
        <v>0</v>
      </c>
      <c r="E57" s="0" t="n">
        <v>0</v>
      </c>
      <c r="F57" s="0" t="n">
        <v>0</v>
      </c>
      <c r="G57" s="0" t="n">
        <v>0</v>
      </c>
      <c r="H57" s="0" t="n">
        <v>0</v>
      </c>
      <c r="I57" s="0" t="n">
        <v>0</v>
      </c>
      <c r="J57" s="0" t="n">
        <v>0</v>
      </c>
      <c r="K57" s="0" t="n">
        <v>0</v>
      </c>
      <c r="L57" s="0" t="n">
        <v>0</v>
      </c>
      <c r="M57" s="0" t="n">
        <v>0</v>
      </c>
      <c r="N57" s="0" t="n">
        <v>0</v>
      </c>
      <c r="O57" s="0" t="n">
        <v>0</v>
      </c>
      <c r="P57" s="0" t="n">
        <v>0</v>
      </c>
      <c r="Q57" s="0" t="n">
        <v>0</v>
      </c>
    </row>
    <row r="58" customFormat="false" ht="12.75" hidden="false" customHeight="false" outlineLevel="0" collapsed="false">
      <c r="A58" s="0" t="n">
        <v>42</v>
      </c>
      <c r="B58" s="0" t="s">
        <v>69</v>
      </c>
      <c r="C58" s="0" t="n">
        <v>-286</v>
      </c>
      <c r="D58" s="0" t="n">
        <v>-265</v>
      </c>
      <c r="E58" s="0" t="n">
        <v>-259</v>
      </c>
      <c r="F58" s="0" t="n">
        <v>-268</v>
      </c>
      <c r="G58" s="0" t="n">
        <v>-264</v>
      </c>
      <c r="H58" s="0" t="n">
        <v>-298</v>
      </c>
      <c r="I58" s="0" t="n">
        <v>-259</v>
      </c>
      <c r="J58" s="0" t="n">
        <v>-270</v>
      </c>
      <c r="K58" s="0" t="n">
        <v>-238</v>
      </c>
      <c r="L58" s="0" t="n">
        <v>-246</v>
      </c>
      <c r="M58" s="0" t="n">
        <v>-240</v>
      </c>
      <c r="N58" s="0" t="n">
        <v>-316</v>
      </c>
      <c r="O58" s="0" t="n">
        <v>-281</v>
      </c>
      <c r="P58" s="0" t="n">
        <v>-292</v>
      </c>
      <c r="Q58" s="0" t="n">
        <v>-272</v>
      </c>
    </row>
    <row r="59" customFormat="false" ht="12.75" hidden="false" customHeight="false" outlineLevel="0" collapsed="false">
      <c r="A59" s="0" t="n">
        <v>43</v>
      </c>
      <c r="B59" s="0" t="s">
        <v>70</v>
      </c>
      <c r="C59" s="0" t="n">
        <v>9841</v>
      </c>
      <c r="D59" s="0" t="n">
        <v>9117</v>
      </c>
      <c r="E59" s="0" t="n">
        <v>8937</v>
      </c>
      <c r="F59" s="0" t="n">
        <v>9250</v>
      </c>
      <c r="G59" s="0" t="n">
        <v>9091</v>
      </c>
      <c r="H59" s="0" t="n">
        <v>10255</v>
      </c>
      <c r="I59" s="0" t="n">
        <v>8920</v>
      </c>
      <c r="J59" s="0" t="n">
        <v>9308</v>
      </c>
      <c r="K59" s="0" t="n">
        <v>8206</v>
      </c>
      <c r="L59" s="0" t="n">
        <v>8485</v>
      </c>
      <c r="M59" s="0" t="n">
        <v>8262</v>
      </c>
      <c r="N59" s="0" t="n">
        <v>10897</v>
      </c>
      <c r="O59" s="0" t="n">
        <v>9696</v>
      </c>
      <c r="P59" s="0" t="n">
        <v>10056</v>
      </c>
      <c r="Q59" s="0" t="n">
        <v>9372</v>
      </c>
    </row>
    <row r="61" customFormat="false" ht="12.75" hidden="false" customHeight="false" outlineLevel="0" collapsed="false">
      <c r="B61" s="0" t="s">
        <v>71</v>
      </c>
    </row>
    <row r="62" customFormat="false" ht="12.75" hidden="false" customHeight="false" outlineLevel="0" collapsed="false">
      <c r="A62" s="0" t="n">
        <v>44</v>
      </c>
      <c r="B62" s="0" t="s">
        <v>72</v>
      </c>
      <c r="C62" s="0" t="n">
        <v>1612</v>
      </c>
      <c r="D62" s="0" t="n">
        <v>888</v>
      </c>
      <c r="E62" s="0" t="n">
        <v>-97</v>
      </c>
      <c r="F62" s="0" t="n">
        <v>702</v>
      </c>
      <c r="G62" s="0" t="n">
        <v>-405</v>
      </c>
      <c r="H62" s="0" t="n">
        <v>-434</v>
      </c>
      <c r="I62" s="0" t="n">
        <v>-2480</v>
      </c>
      <c r="J62" s="0" t="n">
        <v>-2192</v>
      </c>
      <c r="K62" s="0" t="n">
        <v>-1890</v>
      </c>
      <c r="L62" s="0" t="n">
        <v>-1164</v>
      </c>
      <c r="M62" s="0" t="n">
        <v>-1383</v>
      </c>
      <c r="N62" s="0" t="n">
        <v>2792</v>
      </c>
      <c r="O62" s="0" t="n">
        <v>1917</v>
      </c>
      <c r="P62" s="0" t="n">
        <v>2340</v>
      </c>
      <c r="Q62" s="0" t="n">
        <v>19</v>
      </c>
    </row>
    <row r="64" customFormat="false" ht="12.75" hidden="false" customHeight="false" outlineLevel="0" collapsed="false">
      <c r="A64" s="0" t="s">
        <v>111</v>
      </c>
    </row>
    <row r="65" customFormat="false" ht="12.75" hidden="false" customHeight="false" outlineLevel="0" collapsed="false">
      <c r="A65" s="0" t="s">
        <v>112</v>
      </c>
    </row>
    <row r="66" customFormat="false" ht="12.75" hidden="false" customHeight="false" outlineLevel="0" collapsed="false">
      <c r="A66" s="0" t="s">
        <v>113</v>
      </c>
    </row>
    <row r="67" customFormat="false" ht="12.75" hidden="false" customHeight="false" outlineLevel="0" collapsed="false">
      <c r="A67" s="0" t="s">
        <v>114</v>
      </c>
    </row>
    <row r="68" customFormat="false" ht="12.75" hidden="false" customHeight="false" outlineLevel="0" collapsed="false">
      <c r="A68" s="0" t="s">
        <v>115</v>
      </c>
    </row>
    <row r="69" customFormat="false" ht="12.75" hidden="false" customHeight="false" outlineLevel="0" collapsed="false">
      <c r="A69" s="0" t="s">
        <v>116</v>
      </c>
    </row>
    <row r="70" customFormat="false" ht="12.75" hidden="false" customHeight="false" outlineLevel="0" collapsed="false">
      <c r="A70" s="0" t="s">
        <v>117</v>
      </c>
    </row>
    <row r="71" customFormat="false" ht="12.75" hidden="false" customHeight="false" outlineLevel="0" collapsed="false">
      <c r="A71" s="0" t="s">
        <v>118</v>
      </c>
    </row>
    <row r="74" customFormat="false" ht="12.75" hidden="false" customHeight="false" outlineLevel="0" collapsed="false">
      <c r="B74" s="0" t="s">
        <v>77</v>
      </c>
      <c r="C74" s="0" t="n">
        <f aca="false">2006c!C80</f>
        <v>125</v>
      </c>
      <c r="D74" s="0" t="n">
        <f aca="false">2006c!D80</f>
        <v>125</v>
      </c>
      <c r="E74" s="0" t="n">
        <f aca="false">2006c!E80</f>
        <v>125</v>
      </c>
      <c r="F74" s="0" t="n">
        <f aca="false">2006c!F80</f>
        <v>95</v>
      </c>
      <c r="G74" s="0" t="n">
        <f aca="false">2006c!G80</f>
        <v>95</v>
      </c>
      <c r="H74" s="0" t="n">
        <f aca="false">2006c!H80</f>
        <v>95</v>
      </c>
      <c r="I74" s="0" t="n">
        <f aca="false">2006c!I80</f>
        <v>95</v>
      </c>
      <c r="J74" s="0" t="n">
        <f aca="false">2006c!J80</f>
        <v>95</v>
      </c>
      <c r="K74" s="0" t="n">
        <f aca="false">2006c!K80</f>
        <v>95</v>
      </c>
      <c r="L74" s="0" t="n">
        <f aca="false">2006c!L80</f>
        <v>75</v>
      </c>
      <c r="M74" s="0" t="n">
        <f aca="false">2006c!M80</f>
        <v>75</v>
      </c>
      <c r="N74" s="0" t="n">
        <f aca="false">2006c!N80</f>
        <v>75</v>
      </c>
      <c r="O74" s="0" t="n">
        <f aca="false">2006c!O80</f>
        <v>75</v>
      </c>
      <c r="P74" s="0" t="n">
        <f aca="false">2006c!P80</f>
        <v>108</v>
      </c>
      <c r="Q74" s="0" t="n">
        <f aca="false">2006c!Q80</f>
        <v>60</v>
      </c>
    </row>
    <row r="75" customFormat="false" ht="12.75" hidden="false" customHeight="false" outlineLevel="0" collapsed="false">
      <c r="B75" s="0" t="s">
        <v>78</v>
      </c>
      <c r="C75" s="0" t="n">
        <f aca="false">2006c!C81</f>
        <v>0</v>
      </c>
      <c r="D75" s="0" t="n">
        <f aca="false">2006c!D81</f>
        <v>0</v>
      </c>
      <c r="E75" s="0" t="n">
        <f aca="false">2006c!E81</f>
        <v>0</v>
      </c>
      <c r="F75" s="0" t="n">
        <f aca="false">2006c!F81</f>
        <v>0</v>
      </c>
      <c r="G75" s="0" t="n">
        <f aca="false">2006c!G81</f>
        <v>0</v>
      </c>
      <c r="H75" s="0" t="n">
        <f aca="false">2006c!H81</f>
        <v>0</v>
      </c>
      <c r="I75" s="0" t="n">
        <f aca="false">2006c!I81</f>
        <v>0</v>
      </c>
      <c r="J75" s="0" t="n">
        <f aca="false">2006c!J81</f>
        <v>0</v>
      </c>
      <c r="K75" s="0" t="n">
        <f aca="false">2006c!K81</f>
        <v>0</v>
      </c>
      <c r="L75" s="0" t="n">
        <f aca="false">2006c!L81</f>
        <v>0</v>
      </c>
      <c r="M75" s="0" t="n">
        <f aca="false">2006c!M81</f>
        <v>0</v>
      </c>
      <c r="N75" s="0" t="n">
        <f aca="false">2006c!N81</f>
        <v>0</v>
      </c>
      <c r="O75" s="0" t="n">
        <f aca="false">2006c!O81</f>
        <v>0</v>
      </c>
      <c r="P75" s="0" t="n">
        <f aca="false">2006c!P81</f>
        <v>0</v>
      </c>
      <c r="Q75" s="0" t="n">
        <f aca="false">2006c!Q81</f>
        <v>0</v>
      </c>
    </row>
    <row r="76" customFormat="false" ht="12.75" hidden="false" customHeight="false" outlineLevel="0" collapsed="false">
      <c r="B76" s="0" t="s">
        <v>79</v>
      </c>
      <c r="C76" s="0" t="n">
        <f aca="false">2006c!C82</f>
        <v>946</v>
      </c>
      <c r="D76" s="0" t="n">
        <f aca="false">2006c!D82</f>
        <v>946</v>
      </c>
      <c r="E76" s="0" t="n">
        <f aca="false">2006c!E82</f>
        <v>803</v>
      </c>
      <c r="F76" s="0" t="n">
        <f aca="false">2006c!F82</f>
        <v>814</v>
      </c>
      <c r="G76" s="0" t="n">
        <f aca="false">2006c!G82</f>
        <v>891</v>
      </c>
      <c r="H76" s="0" t="n">
        <f aca="false">2006c!H82</f>
        <v>986</v>
      </c>
      <c r="I76" s="0" t="n">
        <f aca="false">2006c!I82</f>
        <v>911</v>
      </c>
      <c r="J76" s="0" t="n">
        <f aca="false">2006c!J82</f>
        <v>892</v>
      </c>
      <c r="K76" s="0" t="n">
        <f aca="false">2006c!K82</f>
        <v>807</v>
      </c>
      <c r="L76" s="0" t="n">
        <f aca="false">2006c!L82</f>
        <v>765</v>
      </c>
      <c r="M76" s="0" t="n">
        <f aca="false">2006c!M82</f>
        <v>765</v>
      </c>
      <c r="N76" s="0" t="n">
        <f aca="false">2006c!N82</f>
        <v>836</v>
      </c>
      <c r="O76" s="0" t="n">
        <f aca="false">2006c!O82</f>
        <v>881</v>
      </c>
      <c r="P76" s="0" t="n">
        <f aca="false">2006c!P82</f>
        <v>903</v>
      </c>
      <c r="Q76" s="0" t="n">
        <f aca="false">2006c!Q82</f>
        <v>870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2001-01-16T15:57:56Z</dcterms:created>
  <dc:creator>RCS</dc:creator>
  <dc:description/>
  <dc:language>en-US</dc:language>
  <cp:lastModifiedBy>RCS</cp:lastModifiedBy>
  <cp:lastPrinted>2001-01-16T18:08:08Z</cp:lastPrinted>
  <cp:revision>0</cp:revision>
  <dc:subject/>
  <dc:title/>
</cp:coreProperties>
</file>