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OT by Month" sheetId="1" state="visible" r:id="rId3"/>
    <sheet name="SJ by Month" sheetId="2" state="visible" r:id="rId4"/>
    <sheet name="IG-BL by Month" sheetId="3" state="visible" r:id="rId5"/>
    <sheet name="EOT by Month" sheetId="4" state="visible" r:id="rId6"/>
  </sheets>
  <externalReferences>
    <externalReference r:id="rId7"/>
  </externalReferences>
  <definedNames>
    <definedName function="false" hidden="false" localSheetId="3" name="_xlnm.Print_Area" vbProcedure="false">'EOT by Month'!$K$1:$BH$38</definedName>
    <definedName function="false" hidden="false" localSheetId="3" name="_xlnm.Print_Titles" vbProcedure="false">'EOT by Month'!$A:$H</definedName>
    <definedName function="false" hidden="false" localSheetId="2" name="_xlnm.Print_Area" vbProcedure="false">'IG-BL by Month'!$A$2:$BH$55</definedName>
    <definedName function="false" hidden="false" localSheetId="2" name="_xlnm.Print_Titles" vbProcedure="false">'IG-BL by Month'!$A:$J,'IG-BL by Month'!$1:$9</definedName>
    <definedName function="false" hidden="false" localSheetId="1" name="_xlnm.Print_Area" vbProcedure="false">'SJ by Month'!$A$2:$BH$48</definedName>
    <definedName function="false" hidden="false" localSheetId="1" name="_xlnm.Print_Titles" vbProcedure="false">'SJ by Month'!$A:$H,'SJ by Month'!$1:$9</definedName>
    <definedName function="false" hidden="false" localSheetId="0" name="_xlnm.Print_Area" vbProcedure="false">'WOT by Month'!$A$1:$BV$60</definedName>
    <definedName function="false" hidden="false" localSheetId="0" name="_xlnm.Print_Titles" vbProcedure="false">'WOT by Month'!$A:$F,'WOT by Month'!$1:$9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<sst xmlns="http://schemas.openxmlformats.org/spreadsheetml/2006/main" count="303" uniqueCount="95">
  <si>
    <t xml:space="preserve">Updated 9/17/01</t>
  </si>
  <si>
    <t xml:space="preserve">TRANSWESTERN PIPELINE COMPANY</t>
  </si>
  <si>
    <r>
      <rPr>
        <b val="true"/>
        <i val="true"/>
        <sz val="12"/>
        <color rgb="FF0000FF"/>
        <rFont val="Arial"/>
        <family val="2"/>
      </rPr>
      <t xml:space="preserve">MAINLINE WEST</t>
    </r>
    <r>
      <rPr>
        <b val="true"/>
        <i val="true"/>
        <sz val="12"/>
        <rFont val="Arial"/>
        <family val="2"/>
      </rPr>
      <t xml:space="preserve"> SUBSCRIPTION </t>
    </r>
  </si>
  <si>
    <t xml:space="preserve">BASED ON CAPACITY OF 1,090,000/d *</t>
  </si>
  <si>
    <t xml:space="preserve">Total</t>
  </si>
  <si>
    <t xml:space="preserve">Ctrc #</t>
  </si>
  <si>
    <t xml:space="preserve">Shipper</t>
  </si>
  <si>
    <t xml:space="preserve">MDQ</t>
  </si>
  <si>
    <t xml:space="preserve">Start Date</t>
  </si>
  <si>
    <t xml:space="preserve">Term Date</t>
  </si>
  <si>
    <t xml:space="preserve">ROFR</t>
  </si>
  <si>
    <t xml:space="preserve">Trigger</t>
  </si>
  <si>
    <t xml:space="preserve">Rate</t>
  </si>
  <si>
    <t xml:space="preserve">Revenue</t>
  </si>
  <si>
    <t xml:space="preserve">Agave Energy</t>
  </si>
  <si>
    <t xml:space="preserve">yes</t>
  </si>
  <si>
    <t xml:space="preserve">Arizona Public Service</t>
  </si>
  <si>
    <t xml:space="preserve">no</t>
  </si>
  <si>
    <t xml:space="preserve">BP Energy</t>
  </si>
  <si>
    <t xml:space="preserve">Calpine</t>
  </si>
  <si>
    <t xml:space="preserve">Citizens Communications</t>
  </si>
  <si>
    <t xml:space="preserve">Conoco</t>
  </si>
  <si>
    <t xml:space="preserve">Expired</t>
  </si>
  <si>
    <t xml:space="preserve">Duke Energy Trading</t>
  </si>
  <si>
    <t xml:space="preserve">Dynegy</t>
  </si>
  <si>
    <t xml:space="preserve">El Paso Merchant</t>
  </si>
  <si>
    <t xml:space="preserve">EP Energy Marketing</t>
  </si>
  <si>
    <t xml:space="preserve">North Star Steel</t>
  </si>
  <si>
    <t xml:space="preserve">Oneok Energy M&lt;tg</t>
  </si>
  <si>
    <t xml:space="preserve">PG&amp;E</t>
  </si>
  <si>
    <t xml:space="preserve">PG&amp;E Energy Trading</t>
  </si>
  <si>
    <t xml:space="preserve">Reliant Energy Services</t>
  </si>
  <si>
    <t xml:space="preserve">Reliant</t>
  </si>
  <si>
    <t xml:space="preserve">Sempra Energy Trading</t>
  </si>
  <si>
    <t xml:space="preserve">Sempra</t>
  </si>
  <si>
    <t xml:space="preserve">Sacramento Mun Util</t>
  </si>
  <si>
    <t xml:space="preserve">Southern Cal Gas Co </t>
  </si>
  <si>
    <t xml:space="preserve">Southern Energy </t>
  </si>
  <si>
    <t xml:space="preserve">Southwest Gas</t>
  </si>
  <si>
    <t xml:space="preserve">Texaco Natural Gas</t>
  </si>
  <si>
    <t xml:space="preserve">TXU Energy Trading</t>
  </si>
  <si>
    <t xml:space="preserve">Misc </t>
  </si>
  <si>
    <t xml:space="preserve">Uunsubscribed</t>
  </si>
  <si>
    <t xml:space="preserve">Contract Renewals subject to ROFR</t>
  </si>
  <si>
    <t xml:space="preserve">Subscription Excluding Contracts with ROFR</t>
  </si>
  <si>
    <t xml:space="preserve">Currently Subscribed Percentage</t>
  </si>
  <si>
    <t xml:space="preserve">Capacity Subject to Renewal (Including ROFR)</t>
  </si>
  <si>
    <t xml:space="preserve">* Excludes 120,000-150,000  MMcf/day of incremental capacity related to the Red Rock Expansion which is projected to be in service in June 2002.  TW currently has 107 MMcf/day of  the expansion subscribed under long-term contracts.</t>
  </si>
  <si>
    <t xml:space="preserve">SAN JUAN (Blanco to Thoreau) &amp; EAST of THOREAU</t>
  </si>
  <si>
    <t xml:space="preserve">BASED ON SAN JUAN CAPACITY OF 850,000/d </t>
  </si>
  <si>
    <t xml:space="preserve">Rate *</t>
  </si>
  <si>
    <t xml:space="preserve">N/A</t>
  </si>
  <si>
    <t xml:space="preserve">Burlington Resources</t>
  </si>
  <si>
    <t xml:space="preserve">Enervest San Juan</t>
  </si>
  <si>
    <t xml:space="preserve">Enron North America</t>
  </si>
  <si>
    <t xml:space="preserve">Navajo Tribal Util</t>
  </si>
  <si>
    <t xml:space="preserve">Southern Cal Gas</t>
  </si>
  <si>
    <t xml:space="preserve">Southern</t>
  </si>
  <si>
    <t xml:space="preserve">Contracts Subject to ROFR</t>
  </si>
  <si>
    <t xml:space="preserve">N/A Indicates that the rates/revenues for this transaction are included in the Mainline Capacity Revenue</t>
  </si>
  <si>
    <t xml:space="preserve">IGNACIO TO BLANCO SUBSCRIPTION </t>
  </si>
  <si>
    <t xml:space="preserve">BASED ON CAPACITY OF 476,000/d. </t>
  </si>
  <si>
    <t xml:space="preserve">SOUTH IGNACIO TO BLANCO SUBSCRIPTION </t>
  </si>
  <si>
    <t xml:space="preserve">BASED ON CAPACITY OF 205,000/d.</t>
  </si>
  <si>
    <t xml:space="preserve">Ignacio to Blanco:</t>
  </si>
  <si>
    <t xml:space="preserve">Williams Energy Mkt</t>
  </si>
  <si>
    <t xml:space="preserve">Phillips Petroleum</t>
  </si>
  <si>
    <t xml:space="preserve">Burlington Resource Trading</t>
  </si>
  <si>
    <t xml:space="preserve">PNM Gas Services</t>
  </si>
  <si>
    <t xml:space="preserve">Pan Alberta</t>
  </si>
  <si>
    <t xml:space="preserve">Enervest</t>
  </si>
  <si>
    <r>
      <rPr>
        <b val="true"/>
        <i val="true"/>
        <sz val="10"/>
        <rFont val="Arial"/>
        <family val="2"/>
      </rPr>
      <t xml:space="preserve">UNSUBSCRIBED </t>
    </r>
    <r>
      <rPr>
        <b val="true"/>
        <i val="true"/>
        <u val="single"/>
        <sz val="10"/>
        <rFont val="Arial"/>
        <family val="2"/>
      </rPr>
      <t xml:space="preserve">not</t>
    </r>
    <r>
      <rPr>
        <b val="true"/>
        <i val="true"/>
        <sz val="10"/>
        <rFont val="Arial"/>
        <family val="2"/>
      </rPr>
      <t xml:space="preserve"> subject to ROFR</t>
    </r>
  </si>
  <si>
    <t xml:space="preserve">Subject to ROFR</t>
  </si>
  <si>
    <t xml:space="preserve">SUBSCRIBED</t>
  </si>
  <si>
    <t xml:space="preserve">South Ignacio to Blanco:</t>
  </si>
  <si>
    <t xml:space="preserve">Est.</t>
  </si>
  <si>
    <t xml:space="preserve">Southern Ute Indian Tribe</t>
  </si>
  <si>
    <t xml:space="preserve">Red Cedar Gathering</t>
  </si>
  <si>
    <t xml:space="preserve">Texaco</t>
  </si>
  <si>
    <t xml:space="preserve">EAST of THOREAU</t>
  </si>
  <si>
    <t xml:space="preserve">24198*SC</t>
  </si>
  <si>
    <t xml:space="preserve">Richardson</t>
  </si>
  <si>
    <t xml:space="preserve">E.New Mexico</t>
  </si>
  <si>
    <t xml:space="preserve">KN Processing</t>
  </si>
  <si>
    <t xml:space="preserve">BP</t>
  </si>
  <si>
    <t xml:space="preserve">     26490/26606</t>
  </si>
  <si>
    <t xml:space="preserve">Agave</t>
  </si>
  <si>
    <t xml:space="preserve">ENA</t>
  </si>
  <si>
    <t xml:space="preserve">New Mexico</t>
  </si>
  <si>
    <t xml:space="preserve">USGT</t>
  </si>
  <si>
    <t xml:space="preserve">Duke</t>
  </si>
  <si>
    <t xml:space="preserve">Duke Energy</t>
  </si>
  <si>
    <t xml:space="preserve">Astra Power</t>
  </si>
  <si>
    <t xml:space="preserve">Bass Enterprises</t>
  </si>
  <si>
    <t xml:space="preserve">PNM (*Season)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</si>
</sst>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\$#,##0"/>
    <numFmt numFmtId="166" formatCode="[$-409]mmm\-yy"/>
    <numFmt numFmtId="167" formatCode="#,##0"/>
    <numFmt numFmtId="168" formatCode="[$-409]m/d/yyyy"/>
    <numFmt numFmtId="169" formatCode="#,##0.0000"/>
    <numFmt numFmtId="170" formatCode="0%"/>
    <numFmt numFmtId="171" formatCode="[$-409]#,##0_);[RED]\(#,##0\)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i val="true"/>
      <sz val="12"/>
      <color rgb="FF0000FF"/>
      <name val="Arial"/>
      <family val="2"/>
    </font>
    <font>
      <b val="true"/>
      <i val="true"/>
      <sz val="12"/>
      <name val="Arial"/>
      <family val="2"/>
    </font>
    <font>
      <i val="true"/>
      <sz val="10"/>
      <name val="Arial"/>
      <family val="2"/>
    </font>
    <font>
      <sz val="10"/>
      <name val="Arial"/>
      <family val="2"/>
    </font>
    <font>
      <sz val="10"/>
      <color rgb="FFFF00FF"/>
      <name val="Arial"/>
      <family val="2"/>
    </font>
    <font>
      <i val="true"/>
      <sz val="8"/>
      <name val="Arial"/>
      <family val="2"/>
    </font>
    <font>
      <b val="true"/>
      <i val="true"/>
      <sz val="10"/>
      <name val="Arial"/>
      <family val="2"/>
    </font>
    <font>
      <b val="true"/>
      <sz val="12"/>
      <color rgb="FF000000"/>
      <name val="Arial"/>
      <family val="2"/>
    </font>
    <font>
      <b val="true"/>
      <i val="true"/>
      <sz val="12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 val="true"/>
      <i val="true"/>
      <u val="single"/>
      <sz val="10"/>
      <name val="Arial"/>
      <family val="2"/>
    </font>
    <font>
      <b val="true"/>
      <i val="true"/>
      <sz val="10"/>
      <color rgb="FFFF000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2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ebrown1/Local%20Settings/Temporary%20Internet%20Files/OLK11/TWFTCtrcs10-26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OFR Criteria"/>
      <sheetName val="WOT by Month"/>
      <sheetName val="WOT by Month with Red Rock"/>
      <sheetName val="EOT by Month"/>
      <sheetName val="SJ by Month"/>
      <sheetName val="IG-BL by Month"/>
    </sheetNames>
    <sheetDataSet>
      <sheetData sheetId="0">
        <row r="1">
          <cell r="A1" t="str">
            <v>Updated 10/26/01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C2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41"/>
    <col collapsed="false" customWidth="true" hidden="false" outlineLevel="0" max="2" min="2" style="0" width="19.28"/>
    <col collapsed="false" customWidth="true" hidden="false" outlineLevel="0" max="3" min="3" style="0" width="9.56"/>
    <col collapsed="false" customWidth="true" hidden="true" outlineLevel="0" max="4" min="4" style="0" width="10.71"/>
    <col collapsed="false" customWidth="true" hidden="false" outlineLevel="0" max="5" min="5" style="0" width="10.71"/>
    <col collapsed="false" customWidth="true" hidden="false" outlineLevel="0" max="6" min="6" style="0" width="10.99"/>
    <col collapsed="false" customWidth="true" hidden="true" outlineLevel="0" max="9" min="7" style="0" width="10.71"/>
    <col collapsed="false" customWidth="true" hidden="false" outlineLevel="0" max="10" min="10" style="0" width="10.71"/>
    <col collapsed="false" customWidth="true" hidden="false" outlineLevel="0" max="11" min="11" style="1" width="11.99"/>
    <col collapsed="false" customWidth="true" hidden="false" outlineLevel="0" max="12" min="12" style="0" width="10.71"/>
    <col collapsed="false" customWidth="true" hidden="false" outlineLevel="0" max="14" min="13" style="0" width="10.41"/>
    <col collapsed="false" customWidth="true" hidden="false" outlineLevel="0" max="17" min="15" style="0" width="10.71"/>
    <col collapsed="false" customWidth="true" hidden="false" outlineLevel="0" max="19" min="18" style="0" width="10.56"/>
    <col collapsed="false" customWidth="true" hidden="false" outlineLevel="0" max="21" min="20" style="0" width="10.41"/>
    <col collapsed="false" customWidth="false" hidden="true" outlineLevel="0" max="77" min="61" style="0" width="9.06"/>
  </cols>
  <sheetData>
    <row r="1" customFormat="false" ht="12.75" hidden="false" customHeight="false" outlineLevel="0" collapsed="false">
      <c r="A1" s="2" t="s">
        <v>0</v>
      </c>
    </row>
    <row r="2" customFormat="false" ht="15.75" hidden="false" customHeight="false" outlineLevel="0" collapsed="false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4"/>
      <c r="L2" s="2"/>
      <c r="M2" s="2"/>
    </row>
    <row r="3" customFormat="false" ht="15" hidden="false" customHeight="false" outlineLevel="0" collapsed="false">
      <c r="A3" s="5" t="s">
        <v>2</v>
      </c>
      <c r="B3" s="2"/>
      <c r="C3" s="2"/>
      <c r="D3" s="2"/>
      <c r="E3" s="2"/>
      <c r="F3" s="2"/>
      <c r="G3" s="2"/>
      <c r="H3" s="2"/>
      <c r="I3" s="2"/>
      <c r="J3" s="2"/>
      <c r="K3" s="4"/>
      <c r="L3" s="2"/>
      <c r="M3" s="2"/>
    </row>
    <row r="4" customFormat="false" ht="15" hidden="false" customHeight="false" outlineLevel="0" collapsed="false">
      <c r="A4" s="6" t="s">
        <v>3</v>
      </c>
    </row>
    <row r="5" customFormat="false" ht="12.75" hidden="false" customHeight="false" outlineLevel="0" collapsed="false">
      <c r="O5" s="7"/>
    </row>
    <row r="6" customFormat="false" ht="12.75" hidden="false" customHeight="false" outlineLevel="0" collapsed="false">
      <c r="A6" s="8"/>
      <c r="K6" s="9"/>
      <c r="O6" s="7"/>
    </row>
    <row r="7" customFormat="false" ht="13.5" hidden="false" customHeight="false" outlineLevel="0" collapsed="false">
      <c r="J7" s="10" t="s">
        <v>4</v>
      </c>
      <c r="K7" s="9" t="n">
        <v>2002</v>
      </c>
      <c r="O7" s="7"/>
      <c r="BJ7" s="11"/>
    </row>
    <row r="8" customFormat="false" ht="13.5" hidden="false" customHeight="false" outlineLevel="0" collapsed="false">
      <c r="A8" s="0" t="s">
        <v>5</v>
      </c>
      <c r="B8" s="0" t="s">
        <v>6</v>
      </c>
      <c r="C8" s="0" t="s">
        <v>7</v>
      </c>
      <c r="D8" s="0" t="s">
        <v>8</v>
      </c>
      <c r="E8" s="0" t="s">
        <v>9</v>
      </c>
      <c r="F8" s="0" t="s">
        <v>10</v>
      </c>
      <c r="G8" s="12" t="s">
        <v>11</v>
      </c>
      <c r="H8" s="13" t="n">
        <v>37104</v>
      </c>
      <c r="I8" s="13" t="n">
        <v>37135</v>
      </c>
      <c r="J8" s="14" t="s">
        <v>12</v>
      </c>
      <c r="K8" s="15" t="s">
        <v>13</v>
      </c>
      <c r="L8" s="13" t="n">
        <v>37165</v>
      </c>
      <c r="M8" s="13" t="n">
        <v>37196</v>
      </c>
      <c r="N8" s="13" t="n">
        <v>37226</v>
      </c>
      <c r="O8" s="16" t="n">
        <v>37257</v>
      </c>
      <c r="P8" s="17" t="n">
        <v>37288</v>
      </c>
      <c r="Q8" s="17" t="n">
        <v>37316</v>
      </c>
      <c r="R8" s="17" t="n">
        <v>37347</v>
      </c>
      <c r="S8" s="17" t="n">
        <v>37377</v>
      </c>
      <c r="T8" s="17" t="n">
        <v>37408</v>
      </c>
      <c r="U8" s="17" t="n">
        <v>37438</v>
      </c>
      <c r="V8" s="17" t="n">
        <v>37469</v>
      </c>
      <c r="W8" s="17" t="n">
        <v>37500</v>
      </c>
      <c r="X8" s="17" t="n">
        <v>37530</v>
      </c>
      <c r="Y8" s="17" t="n">
        <v>37561</v>
      </c>
      <c r="Z8" s="17" t="n">
        <v>37591</v>
      </c>
      <c r="AA8" s="17" t="n">
        <v>37622</v>
      </c>
      <c r="AB8" s="17" t="n">
        <v>37653</v>
      </c>
      <c r="AC8" s="17" t="n">
        <v>37681</v>
      </c>
      <c r="AD8" s="17" t="n">
        <v>37712</v>
      </c>
      <c r="AE8" s="17" t="n">
        <v>37742</v>
      </c>
      <c r="AF8" s="17" t="n">
        <v>37773</v>
      </c>
      <c r="AG8" s="17" t="n">
        <v>37803</v>
      </c>
      <c r="AH8" s="17" t="n">
        <v>37834</v>
      </c>
      <c r="AI8" s="17" t="n">
        <v>37865</v>
      </c>
      <c r="AJ8" s="17" t="n">
        <v>37895</v>
      </c>
      <c r="AK8" s="17" t="n">
        <v>37926</v>
      </c>
      <c r="AL8" s="17" t="n">
        <v>37956</v>
      </c>
      <c r="AM8" s="17" t="n">
        <v>37987</v>
      </c>
      <c r="AN8" s="17" t="n">
        <v>38018</v>
      </c>
      <c r="AO8" s="17" t="n">
        <v>38047</v>
      </c>
      <c r="AP8" s="17" t="n">
        <v>38078</v>
      </c>
      <c r="AQ8" s="17" t="n">
        <v>38108</v>
      </c>
      <c r="AR8" s="17" t="n">
        <v>38139</v>
      </c>
      <c r="AS8" s="17" t="n">
        <v>38169</v>
      </c>
      <c r="AT8" s="17" t="n">
        <v>38200</v>
      </c>
      <c r="AU8" s="17" t="n">
        <v>38231</v>
      </c>
      <c r="AV8" s="17" t="n">
        <v>38261</v>
      </c>
      <c r="AW8" s="17" t="n">
        <v>38292</v>
      </c>
      <c r="AX8" s="17" t="n">
        <v>38322</v>
      </c>
      <c r="AY8" s="17" t="n">
        <v>38353</v>
      </c>
      <c r="AZ8" s="17" t="n">
        <v>38384</v>
      </c>
      <c r="BA8" s="17" t="n">
        <v>38412</v>
      </c>
      <c r="BB8" s="17" t="n">
        <v>38443</v>
      </c>
      <c r="BC8" s="17" t="n">
        <v>38473</v>
      </c>
      <c r="BD8" s="17" t="n">
        <v>38504</v>
      </c>
      <c r="BE8" s="17" t="n">
        <v>38534</v>
      </c>
      <c r="BF8" s="17" t="n">
        <v>38565</v>
      </c>
      <c r="BG8" s="17" t="n">
        <v>38596</v>
      </c>
      <c r="BH8" s="17" t="n">
        <v>38626</v>
      </c>
      <c r="BI8" s="17" t="n">
        <v>38657</v>
      </c>
      <c r="BJ8" s="18" t="n">
        <v>38687</v>
      </c>
      <c r="BK8" s="17" t="n">
        <v>38718</v>
      </c>
      <c r="BL8" s="17" t="n">
        <v>38749</v>
      </c>
      <c r="BM8" s="17" t="n">
        <v>38777</v>
      </c>
      <c r="BN8" s="17" t="n">
        <v>38808</v>
      </c>
      <c r="BO8" s="17" t="n">
        <v>38838</v>
      </c>
      <c r="BP8" s="17" t="n">
        <v>38869</v>
      </c>
      <c r="BQ8" s="17" t="n">
        <v>38899</v>
      </c>
      <c r="BR8" s="17" t="n">
        <v>38930</v>
      </c>
      <c r="BS8" s="17" t="n">
        <v>38961</v>
      </c>
      <c r="BT8" s="17" t="n">
        <v>38991</v>
      </c>
      <c r="BU8" s="17" t="n">
        <v>39022</v>
      </c>
      <c r="BV8" s="17" t="n">
        <v>39052</v>
      </c>
    </row>
    <row r="9" customFormat="false" ht="12.75" hidden="false" customHeight="false" outlineLevel="0" collapsed="false">
      <c r="H9" s="17"/>
      <c r="I9" s="17"/>
      <c r="J9" s="17"/>
      <c r="L9" s="17"/>
      <c r="M9" s="19"/>
      <c r="N9" s="19"/>
      <c r="O9" s="20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2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</row>
    <row r="10" customFormat="false" ht="12.75" hidden="false" customHeight="false" outlineLevel="0" collapsed="false">
      <c r="A10" s="0" t="n">
        <v>26490</v>
      </c>
      <c r="B10" s="0" t="s">
        <v>14</v>
      </c>
      <c r="C10" s="23" t="n">
        <v>70000</v>
      </c>
      <c r="D10" s="24" t="n">
        <v>36100</v>
      </c>
      <c r="E10" s="24" t="n">
        <v>37925</v>
      </c>
      <c r="F10" s="0" t="s">
        <v>15</v>
      </c>
      <c r="G10" s="25" t="n">
        <v>37560</v>
      </c>
      <c r="H10" s="23" t="n">
        <v>70000</v>
      </c>
      <c r="I10" s="23" t="n">
        <v>70000</v>
      </c>
      <c r="J10" s="26" t="n">
        <v>0.14</v>
      </c>
      <c r="K10" s="1" t="n">
        <f aca="false">ROUND((O10*31+P10*28+Q10*31+R10*30+S10*31+T10*30+U10*31+V10*31+W10*30+X10*31+Y10*30+Z10*31)*J10,0)</f>
        <v>3577000</v>
      </c>
      <c r="L10" s="27" t="n">
        <v>70000</v>
      </c>
      <c r="M10" s="27" t="n">
        <v>70000</v>
      </c>
      <c r="N10" s="27" t="n">
        <v>70000</v>
      </c>
      <c r="O10" s="28" t="n">
        <v>70000</v>
      </c>
      <c r="P10" s="27" t="n">
        <v>70000</v>
      </c>
      <c r="Q10" s="27" t="n">
        <v>70000</v>
      </c>
      <c r="R10" s="27" t="n">
        <v>70000</v>
      </c>
      <c r="S10" s="27" t="n">
        <v>70000</v>
      </c>
      <c r="T10" s="27" t="n">
        <v>70000</v>
      </c>
      <c r="U10" s="27" t="n">
        <v>70000</v>
      </c>
      <c r="V10" s="27" t="n">
        <v>70000</v>
      </c>
      <c r="W10" s="27" t="n">
        <v>70000</v>
      </c>
      <c r="X10" s="27" t="n">
        <v>70000</v>
      </c>
      <c r="Y10" s="27" t="n">
        <v>70000</v>
      </c>
      <c r="Z10" s="27" t="n">
        <v>70000</v>
      </c>
      <c r="AA10" s="27" t="n">
        <v>70000</v>
      </c>
      <c r="AB10" s="27" t="n">
        <v>70000</v>
      </c>
      <c r="AC10" s="27" t="n">
        <v>70000</v>
      </c>
      <c r="AD10" s="27" t="n">
        <v>70000</v>
      </c>
      <c r="AE10" s="27" t="n">
        <v>70000</v>
      </c>
      <c r="AF10" s="27" t="n">
        <v>70000</v>
      </c>
      <c r="AG10" s="27" t="n">
        <v>70000</v>
      </c>
      <c r="AH10" s="27" t="n">
        <v>70000</v>
      </c>
      <c r="AI10" s="27" t="n">
        <v>70000</v>
      </c>
      <c r="AJ10" s="27" t="n">
        <v>70000</v>
      </c>
      <c r="AK10" s="29" t="n">
        <v>70000</v>
      </c>
      <c r="AL10" s="29" t="n">
        <v>70000</v>
      </c>
      <c r="AM10" s="29" t="n">
        <v>70000</v>
      </c>
      <c r="AN10" s="29" t="n">
        <v>70000</v>
      </c>
      <c r="AO10" s="29" t="n">
        <v>70000</v>
      </c>
      <c r="AP10" s="29" t="n">
        <v>70000</v>
      </c>
      <c r="AQ10" s="29" t="n">
        <v>70000</v>
      </c>
      <c r="AR10" s="29" t="n">
        <v>70000</v>
      </c>
      <c r="AS10" s="29" t="n">
        <v>70000</v>
      </c>
      <c r="AT10" s="29" t="n">
        <v>70000</v>
      </c>
      <c r="AU10" s="29" t="n">
        <v>70000</v>
      </c>
      <c r="AV10" s="29" t="n">
        <v>70000</v>
      </c>
      <c r="AW10" s="29" t="n">
        <v>70000</v>
      </c>
      <c r="AX10" s="29" t="n">
        <v>70000</v>
      </c>
      <c r="AY10" s="29" t="n">
        <v>70000</v>
      </c>
      <c r="AZ10" s="29" t="n">
        <v>70000</v>
      </c>
      <c r="BA10" s="29" t="n">
        <v>70000</v>
      </c>
      <c r="BB10" s="29" t="n">
        <v>70000</v>
      </c>
      <c r="BC10" s="29" t="n">
        <v>70000</v>
      </c>
      <c r="BD10" s="29" t="n">
        <v>70000</v>
      </c>
      <c r="BE10" s="29" t="n">
        <v>70000</v>
      </c>
      <c r="BF10" s="29" t="n">
        <v>70000</v>
      </c>
      <c r="BG10" s="29" t="n">
        <v>70000</v>
      </c>
      <c r="BH10" s="29" t="n">
        <v>70000</v>
      </c>
      <c r="BI10" s="29" t="n">
        <v>306000</v>
      </c>
      <c r="BJ10" s="30" t="n">
        <v>306000</v>
      </c>
      <c r="BK10" s="29" t="n">
        <v>306000</v>
      </c>
      <c r="BL10" s="29" t="n">
        <v>306000</v>
      </c>
      <c r="BM10" s="29" t="n">
        <v>306000</v>
      </c>
      <c r="BN10" s="29" t="n">
        <v>306000</v>
      </c>
      <c r="BO10" s="29" t="n">
        <v>306000</v>
      </c>
      <c r="BP10" s="29" t="n">
        <v>306000</v>
      </c>
      <c r="BQ10" s="29" t="n">
        <v>306000</v>
      </c>
      <c r="BR10" s="29" t="n">
        <v>306000</v>
      </c>
      <c r="BS10" s="29" t="n">
        <v>306000</v>
      </c>
      <c r="BT10" s="29" t="n">
        <v>306000</v>
      </c>
      <c r="BU10" s="29" t="n">
        <v>306000</v>
      </c>
      <c r="BV10" s="29" t="n">
        <v>306000</v>
      </c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</row>
    <row r="11" customFormat="false" ht="12.75" hidden="false" customHeight="false" outlineLevel="0" collapsed="false">
      <c r="A11" s="0" t="n">
        <v>26683</v>
      </c>
      <c r="B11" s="0" t="s">
        <v>16</v>
      </c>
      <c r="C11" s="23" t="n">
        <v>8000</v>
      </c>
      <c r="D11" s="24" t="n">
        <v>36220</v>
      </c>
      <c r="E11" s="24" t="n">
        <v>37711</v>
      </c>
      <c r="F11" s="0" t="s">
        <v>15</v>
      </c>
      <c r="G11" s="25" t="n">
        <v>37529</v>
      </c>
      <c r="H11" s="23" t="n">
        <v>8000</v>
      </c>
      <c r="I11" s="27" t="n">
        <v>8000</v>
      </c>
      <c r="J11" s="26" t="n">
        <v>0.3798</v>
      </c>
      <c r="K11" s="1" t="n">
        <f aca="false">ROUND((O11*31+P11*28+Q11*31+R11*30+S11*31+T11*30+U11*31+V11*31+W11*30+X11*31+Y11*30+Z11*31)*J11,0)</f>
        <v>1109016</v>
      </c>
      <c r="L11" s="27" t="n">
        <v>8000</v>
      </c>
      <c r="M11" s="27" t="n">
        <v>8000</v>
      </c>
      <c r="N11" s="27" t="n">
        <v>8000</v>
      </c>
      <c r="O11" s="28" t="n">
        <v>8000</v>
      </c>
      <c r="P11" s="27" t="n">
        <v>8000</v>
      </c>
      <c r="Q11" s="27" t="n">
        <v>8000</v>
      </c>
      <c r="R11" s="31" t="n">
        <v>8000</v>
      </c>
      <c r="S11" s="31" t="n">
        <v>8000</v>
      </c>
      <c r="T11" s="31" t="n">
        <v>8000</v>
      </c>
      <c r="U11" s="31" t="n">
        <v>8000</v>
      </c>
      <c r="V11" s="31" t="n">
        <v>8000</v>
      </c>
      <c r="W11" s="31" t="n">
        <v>8000</v>
      </c>
      <c r="X11" s="31" t="n">
        <v>8000</v>
      </c>
      <c r="Y11" s="31" t="n">
        <v>8000</v>
      </c>
      <c r="Z11" s="31" t="n">
        <v>8000</v>
      </c>
      <c r="AA11" s="31" t="n">
        <v>8000</v>
      </c>
      <c r="AB11" s="31" t="n">
        <v>8000</v>
      </c>
      <c r="AC11" s="31" t="n">
        <v>8000</v>
      </c>
      <c r="AD11" s="29" t="n">
        <v>8000</v>
      </c>
      <c r="AE11" s="29" t="n">
        <v>8000</v>
      </c>
      <c r="AF11" s="29" t="n">
        <v>8000</v>
      </c>
      <c r="AG11" s="29" t="n">
        <v>8000</v>
      </c>
      <c r="AH11" s="29" t="n">
        <v>8000</v>
      </c>
      <c r="AI11" s="29" t="n">
        <v>8000</v>
      </c>
      <c r="AJ11" s="29" t="n">
        <v>8000</v>
      </c>
      <c r="AK11" s="29" t="n">
        <v>8000</v>
      </c>
      <c r="AL11" s="29" t="n">
        <v>8000</v>
      </c>
      <c r="AM11" s="29" t="n">
        <v>8000</v>
      </c>
      <c r="AN11" s="29" t="n">
        <v>8000</v>
      </c>
      <c r="AO11" s="29" t="n">
        <v>8000</v>
      </c>
      <c r="AP11" s="29" t="n">
        <v>8000</v>
      </c>
      <c r="AQ11" s="29" t="n">
        <v>8000</v>
      </c>
      <c r="AR11" s="29" t="n">
        <v>8000</v>
      </c>
      <c r="AS11" s="29" t="n">
        <v>8000</v>
      </c>
      <c r="AT11" s="29" t="n">
        <v>8000</v>
      </c>
      <c r="AU11" s="29" t="n">
        <v>8000</v>
      </c>
      <c r="AV11" s="29" t="n">
        <v>8000</v>
      </c>
      <c r="AW11" s="29" t="n">
        <v>8000</v>
      </c>
      <c r="AX11" s="29" t="n">
        <v>8000</v>
      </c>
      <c r="AY11" s="29" t="n">
        <v>8000</v>
      </c>
      <c r="AZ11" s="29" t="n">
        <v>8000</v>
      </c>
      <c r="BA11" s="29" t="n">
        <v>8000</v>
      </c>
      <c r="BB11" s="29" t="n">
        <v>8000</v>
      </c>
      <c r="BC11" s="29" t="n">
        <v>8000</v>
      </c>
      <c r="BD11" s="29" t="n">
        <v>8000</v>
      </c>
      <c r="BE11" s="29" t="n">
        <v>8000</v>
      </c>
      <c r="BF11" s="29" t="n">
        <v>8000</v>
      </c>
      <c r="BG11" s="29" t="n">
        <v>8000</v>
      </c>
      <c r="BH11" s="29" t="n">
        <v>8000</v>
      </c>
      <c r="BI11" s="32"/>
      <c r="BJ11" s="30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</row>
    <row r="12" customFormat="false" ht="12.75" hidden="false" customHeight="false" outlineLevel="0" collapsed="false">
      <c r="A12" s="0" t="n">
        <v>27334</v>
      </c>
      <c r="B12" s="0" t="s">
        <v>16</v>
      </c>
      <c r="C12" s="23" t="n">
        <v>14000</v>
      </c>
      <c r="D12" s="24" t="n">
        <v>36982</v>
      </c>
      <c r="E12" s="24" t="n">
        <v>37195</v>
      </c>
      <c r="F12" s="0" t="s">
        <v>17</v>
      </c>
      <c r="G12" s="33"/>
      <c r="H12" s="23" t="n">
        <v>14000</v>
      </c>
      <c r="I12" s="23" t="n">
        <v>14000</v>
      </c>
      <c r="J12" s="26" t="n">
        <v>0.23</v>
      </c>
      <c r="K12" s="1" t="n">
        <f aca="false">ROUND((O12*31+P12*28+Q12*31+R12*30+S12*31+T12*30+U12*31+V12*31+W12*30+X12*31+Y12*30+Z12*31)*J12,0)</f>
        <v>0</v>
      </c>
      <c r="L12" s="23" t="n">
        <v>14000</v>
      </c>
      <c r="M12" s="21"/>
      <c r="N12" s="21"/>
      <c r="O12" s="34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32"/>
      <c r="BJ12" s="30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</row>
    <row r="13" customFormat="false" ht="12.75" hidden="false" customHeight="false" outlineLevel="0" collapsed="false">
      <c r="A13" s="0" t="n">
        <v>25071</v>
      </c>
      <c r="B13" s="0" t="s">
        <v>18</v>
      </c>
      <c r="C13" s="23" t="n">
        <v>90000</v>
      </c>
      <c r="D13" s="24" t="n">
        <v>35400</v>
      </c>
      <c r="E13" s="24" t="n">
        <v>39782</v>
      </c>
      <c r="F13" s="0" t="s">
        <v>15</v>
      </c>
      <c r="G13" s="25" t="n">
        <v>39416</v>
      </c>
      <c r="H13" s="23" t="n">
        <v>90000</v>
      </c>
      <c r="I13" s="23" t="n">
        <v>90000</v>
      </c>
      <c r="J13" s="26" t="n">
        <v>0.175</v>
      </c>
      <c r="K13" s="1" t="n">
        <f aca="false">ROUND((O13*31+P13*28+Q13*31+R13*30+S13*31+T13*30+U13*31+V13*31+W13*30+X13*31+Y13*30+Z13*31)*J13,0)</f>
        <v>5748750</v>
      </c>
      <c r="L13" s="27" t="n">
        <v>90000</v>
      </c>
      <c r="M13" s="27" t="n">
        <v>90000</v>
      </c>
      <c r="N13" s="27" t="n">
        <v>90000</v>
      </c>
      <c r="O13" s="28" t="n">
        <v>90000</v>
      </c>
      <c r="P13" s="27" t="n">
        <v>90000</v>
      </c>
      <c r="Q13" s="27" t="n">
        <v>90000</v>
      </c>
      <c r="R13" s="27" t="n">
        <v>90000</v>
      </c>
      <c r="S13" s="27" t="n">
        <v>90000</v>
      </c>
      <c r="T13" s="27" t="n">
        <v>90000</v>
      </c>
      <c r="U13" s="27" t="n">
        <v>90000</v>
      </c>
      <c r="V13" s="27" t="n">
        <v>90000</v>
      </c>
      <c r="W13" s="27" t="n">
        <v>90000</v>
      </c>
      <c r="X13" s="27" t="n">
        <v>90000</v>
      </c>
      <c r="Y13" s="27" t="n">
        <v>90000</v>
      </c>
      <c r="Z13" s="27" t="n">
        <v>90000</v>
      </c>
      <c r="AA13" s="27" t="n">
        <v>90000</v>
      </c>
      <c r="AB13" s="27" t="n">
        <v>90000</v>
      </c>
      <c r="AC13" s="27" t="n">
        <v>90000</v>
      </c>
      <c r="AD13" s="27" t="n">
        <v>90000</v>
      </c>
      <c r="AE13" s="27" t="n">
        <v>90000</v>
      </c>
      <c r="AF13" s="27" t="n">
        <v>90000</v>
      </c>
      <c r="AG13" s="27" t="n">
        <v>90000</v>
      </c>
      <c r="AH13" s="27" t="n">
        <v>90000</v>
      </c>
      <c r="AI13" s="27" t="n">
        <v>90000</v>
      </c>
      <c r="AJ13" s="27" t="n">
        <v>90000</v>
      </c>
      <c r="AK13" s="27" t="n">
        <v>90000</v>
      </c>
      <c r="AL13" s="27" t="n">
        <v>90000</v>
      </c>
      <c r="AM13" s="27" t="n">
        <v>90000</v>
      </c>
      <c r="AN13" s="27" t="n">
        <v>90000</v>
      </c>
      <c r="AO13" s="27" t="n">
        <v>90000</v>
      </c>
      <c r="AP13" s="27" t="n">
        <v>90000</v>
      </c>
      <c r="AQ13" s="27" t="n">
        <v>90000</v>
      </c>
      <c r="AR13" s="27" t="n">
        <v>90000</v>
      </c>
      <c r="AS13" s="27" t="n">
        <v>90000</v>
      </c>
      <c r="AT13" s="27" t="n">
        <v>90000</v>
      </c>
      <c r="AU13" s="27" t="n">
        <v>90000</v>
      </c>
      <c r="AV13" s="27" t="n">
        <v>90000</v>
      </c>
      <c r="AW13" s="27" t="n">
        <v>90000</v>
      </c>
      <c r="AX13" s="27" t="n">
        <v>90000</v>
      </c>
      <c r="AY13" s="27" t="n">
        <v>90000</v>
      </c>
      <c r="AZ13" s="27" t="n">
        <v>90000</v>
      </c>
      <c r="BA13" s="27" t="n">
        <v>90000</v>
      </c>
      <c r="BB13" s="27" t="n">
        <v>90000</v>
      </c>
      <c r="BC13" s="27" t="n">
        <v>90000</v>
      </c>
      <c r="BD13" s="27" t="n">
        <v>90000</v>
      </c>
      <c r="BE13" s="27" t="n">
        <v>90000</v>
      </c>
      <c r="BF13" s="27" t="n">
        <v>90000</v>
      </c>
      <c r="BG13" s="27" t="n">
        <v>90000</v>
      </c>
      <c r="BH13" s="27" t="n">
        <v>90000</v>
      </c>
      <c r="BI13" s="27" t="n">
        <v>25000</v>
      </c>
      <c r="BJ13" s="35" t="n">
        <v>25000</v>
      </c>
      <c r="BK13" s="27" t="n">
        <v>25000</v>
      </c>
      <c r="BL13" s="27" t="n">
        <v>25000</v>
      </c>
      <c r="BM13" s="27" t="n">
        <v>25000</v>
      </c>
      <c r="BN13" s="27" t="n">
        <v>25000</v>
      </c>
      <c r="BO13" s="27" t="n">
        <v>25000</v>
      </c>
      <c r="BP13" s="27" t="n">
        <v>25000</v>
      </c>
      <c r="BQ13" s="27" t="n">
        <v>25000</v>
      </c>
      <c r="BR13" s="27" t="n">
        <v>25000</v>
      </c>
      <c r="BS13" s="27" t="n">
        <v>25000</v>
      </c>
      <c r="BT13" s="27" t="n">
        <v>25000</v>
      </c>
      <c r="BU13" s="27" t="n">
        <v>25000</v>
      </c>
      <c r="BV13" s="27" t="n">
        <v>25000</v>
      </c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</row>
    <row r="14" customFormat="false" ht="12.75" hidden="false" customHeight="false" outlineLevel="0" collapsed="false">
      <c r="A14" s="0" t="n">
        <v>25700</v>
      </c>
      <c r="B14" s="0" t="s">
        <v>18</v>
      </c>
      <c r="C14" s="23" t="n">
        <v>25000</v>
      </c>
      <c r="D14" s="24" t="n">
        <v>35796</v>
      </c>
      <c r="E14" s="24" t="n">
        <v>37621</v>
      </c>
      <c r="F14" s="0" t="s">
        <v>15</v>
      </c>
      <c r="G14" s="25" t="n">
        <v>37256</v>
      </c>
      <c r="H14" s="23" t="n">
        <v>25000</v>
      </c>
      <c r="I14" s="23" t="n">
        <v>25000</v>
      </c>
      <c r="J14" s="26" t="n">
        <v>0.19</v>
      </c>
      <c r="K14" s="1" t="n">
        <f aca="false">ROUND((O14*31+P14*28+Q14*31+R14*30+S14*31+T14*30+U14*31+V14*31+W14*30+X14*31+Y14*30+Z14*31)*J14,0)</f>
        <v>1733750</v>
      </c>
      <c r="L14" s="27" t="n">
        <v>25000</v>
      </c>
      <c r="M14" s="27" t="n">
        <v>25000</v>
      </c>
      <c r="N14" s="27" t="n">
        <v>25000</v>
      </c>
      <c r="O14" s="28" t="n">
        <v>25000</v>
      </c>
      <c r="P14" s="27" t="n">
        <v>25000</v>
      </c>
      <c r="Q14" s="27" t="n">
        <v>25000</v>
      </c>
      <c r="R14" s="27" t="n">
        <v>25000</v>
      </c>
      <c r="S14" s="27" t="n">
        <v>25000</v>
      </c>
      <c r="T14" s="27" t="n">
        <v>25000</v>
      </c>
      <c r="U14" s="27" t="n">
        <v>25000</v>
      </c>
      <c r="V14" s="27" t="n">
        <v>25000</v>
      </c>
      <c r="W14" s="27" t="n">
        <v>25000</v>
      </c>
      <c r="X14" s="27" t="n">
        <v>25000</v>
      </c>
      <c r="Y14" s="27" t="n">
        <v>25000</v>
      </c>
      <c r="Z14" s="31" t="n">
        <v>25000</v>
      </c>
      <c r="AA14" s="36" t="n">
        <v>25000</v>
      </c>
      <c r="AB14" s="36" t="n">
        <v>25000</v>
      </c>
      <c r="AC14" s="36" t="n">
        <v>25000</v>
      </c>
      <c r="AD14" s="36" t="n">
        <v>25000</v>
      </c>
      <c r="AE14" s="36" t="n">
        <v>25000</v>
      </c>
      <c r="AF14" s="36" t="n">
        <v>25000</v>
      </c>
      <c r="AG14" s="36" t="n">
        <v>25000</v>
      </c>
      <c r="AH14" s="36" t="n">
        <v>25000</v>
      </c>
      <c r="AI14" s="36" t="n">
        <v>25000</v>
      </c>
      <c r="AJ14" s="36" t="n">
        <v>25000</v>
      </c>
      <c r="AK14" s="36" t="n">
        <v>25000</v>
      </c>
      <c r="AL14" s="36" t="n">
        <v>25000</v>
      </c>
      <c r="AM14" s="36" t="n">
        <v>25000</v>
      </c>
      <c r="AN14" s="36" t="n">
        <v>25000</v>
      </c>
      <c r="AO14" s="36" t="n">
        <v>25000</v>
      </c>
      <c r="AP14" s="36" t="n">
        <v>25000</v>
      </c>
      <c r="AQ14" s="36" t="n">
        <v>25000</v>
      </c>
      <c r="AR14" s="36" t="n">
        <v>25000</v>
      </c>
      <c r="AS14" s="36" t="n">
        <v>25000</v>
      </c>
      <c r="AT14" s="36" t="n">
        <v>25000</v>
      </c>
      <c r="AU14" s="36" t="n">
        <v>25000</v>
      </c>
      <c r="AV14" s="36" t="n">
        <v>25000</v>
      </c>
      <c r="AW14" s="36" t="n">
        <v>25000</v>
      </c>
      <c r="AX14" s="36" t="n">
        <v>25000</v>
      </c>
      <c r="AY14" s="36" t="n">
        <v>25000</v>
      </c>
      <c r="AZ14" s="36" t="n">
        <v>25000</v>
      </c>
      <c r="BA14" s="36" t="n">
        <v>25000</v>
      </c>
      <c r="BB14" s="36" t="n">
        <v>25000</v>
      </c>
      <c r="BC14" s="36" t="n">
        <v>25000</v>
      </c>
      <c r="BD14" s="36" t="n">
        <v>25000</v>
      </c>
      <c r="BE14" s="36" t="n">
        <v>25000</v>
      </c>
      <c r="BF14" s="36" t="n">
        <v>25000</v>
      </c>
      <c r="BG14" s="36" t="n">
        <v>25000</v>
      </c>
      <c r="BH14" s="36" t="n">
        <v>25000</v>
      </c>
      <c r="BI14" s="27" t="n">
        <v>150000</v>
      </c>
      <c r="BJ14" s="35" t="n">
        <v>150000</v>
      </c>
      <c r="BK14" s="27" t="n">
        <v>150000</v>
      </c>
      <c r="BL14" s="27" t="n">
        <v>150000</v>
      </c>
      <c r="BM14" s="27" t="n">
        <v>150000</v>
      </c>
      <c r="BN14" s="27" t="n">
        <v>150000</v>
      </c>
      <c r="BO14" s="27" t="n">
        <v>150000</v>
      </c>
      <c r="BP14" s="27" t="n">
        <v>150000</v>
      </c>
      <c r="BQ14" s="27" t="n">
        <v>150000</v>
      </c>
      <c r="BR14" s="27" t="n">
        <v>150000</v>
      </c>
      <c r="BS14" s="27" t="n">
        <v>150000</v>
      </c>
      <c r="BT14" s="27" t="n">
        <v>150000</v>
      </c>
      <c r="BU14" s="27" t="n">
        <v>150000</v>
      </c>
      <c r="BV14" s="27" t="n">
        <v>150000</v>
      </c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</row>
    <row r="15" customFormat="false" ht="12.75" hidden="false" customHeight="false" outlineLevel="0" collapsed="false">
      <c r="A15" s="0" t="n">
        <v>27458</v>
      </c>
      <c r="B15" s="0" t="s">
        <v>19</v>
      </c>
      <c r="C15" s="23" t="n">
        <v>14000</v>
      </c>
      <c r="D15" s="24" t="n">
        <v>37622</v>
      </c>
      <c r="E15" s="24" t="n">
        <v>38717</v>
      </c>
      <c r="F15" s="0" t="s">
        <v>17</v>
      </c>
      <c r="G15" s="33"/>
      <c r="J15" s="26" t="n">
        <v>1.159</v>
      </c>
      <c r="K15" s="1" t="n">
        <f aca="false">ROUND((O15*31+P15*28+Q15*31+R15*30+S15*31+T15*30+U15*31+V15*31+W15*30+X15*31+Y15*30+Z15*31)*J15,0)</f>
        <v>0</v>
      </c>
      <c r="M15" s="21"/>
      <c r="N15" s="21"/>
      <c r="O15" s="34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7" t="n">
        <v>14000</v>
      </c>
      <c r="AB15" s="27" t="n">
        <v>14000</v>
      </c>
      <c r="AC15" s="27" t="n">
        <v>14000</v>
      </c>
      <c r="AD15" s="27" t="n">
        <v>14000</v>
      </c>
      <c r="AE15" s="27" t="n">
        <v>14000</v>
      </c>
      <c r="AF15" s="27" t="n">
        <v>14000</v>
      </c>
      <c r="AG15" s="27" t="n">
        <v>14000</v>
      </c>
      <c r="AH15" s="27" t="n">
        <v>14000</v>
      </c>
      <c r="AI15" s="27" t="n">
        <v>14000</v>
      </c>
      <c r="AJ15" s="27" t="n">
        <v>14000</v>
      </c>
      <c r="AK15" s="27" t="n">
        <v>14000</v>
      </c>
      <c r="AL15" s="27" t="n">
        <v>14000</v>
      </c>
      <c r="AM15" s="27" t="n">
        <v>14000</v>
      </c>
      <c r="AN15" s="27" t="n">
        <v>14000</v>
      </c>
      <c r="AO15" s="27" t="n">
        <v>14000</v>
      </c>
      <c r="AP15" s="27" t="n">
        <v>14000</v>
      </c>
      <c r="AQ15" s="27" t="n">
        <v>14000</v>
      </c>
      <c r="AR15" s="27" t="n">
        <v>14000</v>
      </c>
      <c r="AS15" s="27" t="n">
        <v>14000</v>
      </c>
      <c r="AT15" s="27" t="n">
        <v>14000</v>
      </c>
      <c r="AU15" s="27" t="n">
        <v>14000</v>
      </c>
      <c r="AV15" s="27" t="n">
        <v>14000</v>
      </c>
      <c r="AW15" s="27" t="n">
        <v>14000</v>
      </c>
      <c r="AX15" s="27" t="n">
        <v>14000</v>
      </c>
      <c r="AY15" s="27" t="n">
        <v>14000</v>
      </c>
      <c r="AZ15" s="27" t="n">
        <v>14000</v>
      </c>
      <c r="BA15" s="27" t="n">
        <v>14000</v>
      </c>
      <c r="BB15" s="27" t="n">
        <v>14000</v>
      </c>
      <c r="BC15" s="27" t="n">
        <v>14000</v>
      </c>
      <c r="BD15" s="27" t="n">
        <v>14000</v>
      </c>
      <c r="BE15" s="27" t="n">
        <v>14000</v>
      </c>
      <c r="BF15" s="27" t="n">
        <v>14000</v>
      </c>
      <c r="BG15" s="27" t="n">
        <v>14000</v>
      </c>
      <c r="BH15" s="27" t="n">
        <v>14000</v>
      </c>
      <c r="BI15" s="27" t="n">
        <v>90000</v>
      </c>
      <c r="BJ15" s="35" t="n">
        <v>90000</v>
      </c>
      <c r="BK15" s="27" t="n">
        <v>90000</v>
      </c>
      <c r="BL15" s="27" t="n">
        <v>90000</v>
      </c>
      <c r="BM15" s="27" t="n">
        <v>90000</v>
      </c>
      <c r="BN15" s="27" t="n">
        <v>90000</v>
      </c>
      <c r="BO15" s="27" t="n">
        <v>90000</v>
      </c>
      <c r="BP15" s="27" t="n">
        <v>90000</v>
      </c>
      <c r="BQ15" s="27" t="n">
        <v>90000</v>
      </c>
      <c r="BR15" s="27" t="n">
        <v>90000</v>
      </c>
      <c r="BS15" s="27" t="n">
        <v>90000</v>
      </c>
      <c r="BT15" s="27" t="n">
        <v>90000</v>
      </c>
      <c r="BU15" s="27" t="n">
        <v>90000</v>
      </c>
      <c r="BV15" s="27" t="n">
        <v>90000</v>
      </c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</row>
    <row r="16" customFormat="false" ht="12.75" hidden="false" customHeight="false" outlineLevel="0" collapsed="false">
      <c r="A16" s="0" t="n">
        <v>20822</v>
      </c>
      <c r="B16" s="0" t="s">
        <v>20</v>
      </c>
      <c r="C16" s="23" t="n">
        <v>25000</v>
      </c>
      <c r="D16" s="24" t="n">
        <v>33664</v>
      </c>
      <c r="E16" s="24" t="n">
        <v>39141</v>
      </c>
      <c r="F16" s="0" t="s">
        <v>15</v>
      </c>
      <c r="G16" s="25" t="n">
        <v>38776</v>
      </c>
      <c r="H16" s="23" t="n">
        <v>25000</v>
      </c>
      <c r="I16" s="23" t="n">
        <v>25000</v>
      </c>
      <c r="J16" s="26" t="n">
        <v>0.2349</v>
      </c>
      <c r="K16" s="1" t="n">
        <f aca="false">ROUND((O16*31+P16*28+Q16*31+R16*30+S16*31+T16*30+U16*31+V16*31+W16*30+X16*31+Y16*30+Z16*31)*J16,0)</f>
        <v>2143463</v>
      </c>
      <c r="L16" s="23" t="n">
        <v>25000</v>
      </c>
      <c r="M16" s="27" t="n">
        <v>25000</v>
      </c>
      <c r="N16" s="27" t="n">
        <v>25000</v>
      </c>
      <c r="O16" s="28" t="n">
        <v>25000</v>
      </c>
      <c r="P16" s="27" t="n">
        <v>25000</v>
      </c>
      <c r="Q16" s="27" t="n">
        <v>25000</v>
      </c>
      <c r="R16" s="27" t="n">
        <v>25000</v>
      </c>
      <c r="S16" s="27" t="n">
        <v>25000</v>
      </c>
      <c r="T16" s="27" t="n">
        <v>25000</v>
      </c>
      <c r="U16" s="27" t="n">
        <v>25000</v>
      </c>
      <c r="V16" s="27" t="n">
        <v>25000</v>
      </c>
      <c r="W16" s="27" t="n">
        <v>25000</v>
      </c>
      <c r="X16" s="27" t="n">
        <v>25000</v>
      </c>
      <c r="Y16" s="27" t="n">
        <v>25000</v>
      </c>
      <c r="Z16" s="27" t="n">
        <v>25000</v>
      </c>
      <c r="AA16" s="27" t="n">
        <v>25000</v>
      </c>
      <c r="AB16" s="27" t="n">
        <v>25000</v>
      </c>
      <c r="AC16" s="27" t="n">
        <v>25000</v>
      </c>
      <c r="AD16" s="27" t="n">
        <v>25000</v>
      </c>
      <c r="AE16" s="27" t="n">
        <v>25000</v>
      </c>
      <c r="AF16" s="27" t="n">
        <v>25000</v>
      </c>
      <c r="AG16" s="27" t="n">
        <v>25000</v>
      </c>
      <c r="AH16" s="27" t="n">
        <v>25000</v>
      </c>
      <c r="AI16" s="27" t="n">
        <v>25000</v>
      </c>
      <c r="AJ16" s="27" t="n">
        <v>25000</v>
      </c>
      <c r="AK16" s="27" t="n">
        <v>25000</v>
      </c>
      <c r="AL16" s="27" t="n">
        <v>25000</v>
      </c>
      <c r="AM16" s="27" t="n">
        <v>25000</v>
      </c>
      <c r="AN16" s="27" t="n">
        <v>25000</v>
      </c>
      <c r="AO16" s="27" t="n">
        <v>25000</v>
      </c>
      <c r="AP16" s="27" t="n">
        <v>25000</v>
      </c>
      <c r="AQ16" s="27" t="n">
        <v>25000</v>
      </c>
      <c r="AR16" s="27" t="n">
        <v>25000</v>
      </c>
      <c r="AS16" s="27" t="n">
        <v>25000</v>
      </c>
      <c r="AT16" s="27" t="n">
        <v>25000</v>
      </c>
      <c r="AU16" s="27" t="n">
        <v>25000</v>
      </c>
      <c r="AV16" s="27" t="n">
        <v>25000</v>
      </c>
      <c r="AW16" s="27" t="n">
        <v>25000</v>
      </c>
      <c r="AX16" s="27" t="n">
        <v>25000</v>
      </c>
      <c r="AY16" s="27" t="n">
        <v>25000</v>
      </c>
      <c r="AZ16" s="27" t="n">
        <v>25000</v>
      </c>
      <c r="BA16" s="27" t="n">
        <v>25000</v>
      </c>
      <c r="BB16" s="27" t="n">
        <v>25000</v>
      </c>
      <c r="BC16" s="27" t="n">
        <v>25000</v>
      </c>
      <c r="BD16" s="27" t="n">
        <v>25000</v>
      </c>
      <c r="BE16" s="27" t="n">
        <v>25000</v>
      </c>
      <c r="BF16" s="27" t="n">
        <v>25000</v>
      </c>
      <c r="BG16" s="27" t="n">
        <v>25000</v>
      </c>
      <c r="BH16" s="27" t="n">
        <v>25000</v>
      </c>
      <c r="BI16" s="27" t="n">
        <v>10000</v>
      </c>
      <c r="BJ16" s="35" t="n">
        <v>10000</v>
      </c>
      <c r="BK16" s="27" t="n">
        <v>10000</v>
      </c>
      <c r="BL16" s="27" t="n">
        <v>10000</v>
      </c>
      <c r="BM16" s="27" t="n">
        <v>10000</v>
      </c>
      <c r="BN16" s="27" t="n">
        <v>10000</v>
      </c>
      <c r="BO16" s="27" t="n">
        <v>10000</v>
      </c>
      <c r="BP16" s="27" t="n">
        <v>10000</v>
      </c>
      <c r="BQ16" s="27" t="n">
        <v>10000</v>
      </c>
      <c r="BR16" s="27" t="n">
        <v>10000</v>
      </c>
      <c r="BS16" s="27" t="n">
        <v>10000</v>
      </c>
      <c r="BT16" s="27" t="n">
        <v>10000</v>
      </c>
      <c r="BU16" s="27" t="n">
        <v>10000</v>
      </c>
      <c r="BV16" s="27" t="n">
        <v>10000</v>
      </c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</row>
    <row r="17" customFormat="false" ht="12.75" hidden="false" customHeight="false" outlineLevel="0" collapsed="false">
      <c r="A17" s="0" t="n">
        <v>20747</v>
      </c>
      <c r="B17" s="0" t="s">
        <v>21</v>
      </c>
      <c r="C17" s="23" t="n">
        <v>10000</v>
      </c>
      <c r="D17" s="24" t="n">
        <v>33664</v>
      </c>
      <c r="E17" s="24" t="n">
        <v>37315</v>
      </c>
      <c r="F17" s="0" t="s">
        <v>15</v>
      </c>
      <c r="G17" s="25" t="s">
        <v>22</v>
      </c>
      <c r="H17" s="23" t="n">
        <v>10000</v>
      </c>
      <c r="I17" s="23" t="n">
        <v>10000</v>
      </c>
      <c r="J17" s="37" t="n">
        <v>0.3315</v>
      </c>
      <c r="K17" s="1" t="n">
        <f aca="false">ROUND((O17*31+P17*28+Q17*31+R17*30+S17*31+T17*30+U17*31+V17*31+W17*30+X17*31+Y17*30+Z17*31)*J17,0)</f>
        <v>195585</v>
      </c>
      <c r="L17" s="23" t="n">
        <v>10000</v>
      </c>
      <c r="M17" s="27" t="n">
        <v>10000</v>
      </c>
      <c r="N17" s="27" t="n">
        <v>10000</v>
      </c>
      <c r="O17" s="28" t="n">
        <v>10000</v>
      </c>
      <c r="P17" s="27" t="n">
        <v>10000</v>
      </c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6" t="n">
        <v>25000</v>
      </c>
      <c r="BJ17" s="39" t="n">
        <v>25000</v>
      </c>
      <c r="BK17" s="36" t="n">
        <v>25000</v>
      </c>
      <c r="BL17" s="36" t="n">
        <v>25000</v>
      </c>
      <c r="BM17" s="36" t="n">
        <v>25000</v>
      </c>
      <c r="BN17" s="36" t="n">
        <v>25000</v>
      </c>
      <c r="BO17" s="36" t="n">
        <v>25000</v>
      </c>
      <c r="BP17" s="36" t="n">
        <v>25000</v>
      </c>
      <c r="BQ17" s="36" t="n">
        <v>25000</v>
      </c>
      <c r="BR17" s="36" t="n">
        <v>25000</v>
      </c>
      <c r="BS17" s="36" t="n">
        <v>25000</v>
      </c>
      <c r="BT17" s="36" t="n">
        <v>25000</v>
      </c>
      <c r="BU17" s="36" t="n">
        <v>25000</v>
      </c>
      <c r="BV17" s="36" t="n">
        <v>25000</v>
      </c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</row>
    <row r="18" customFormat="false" ht="12.75" hidden="false" customHeight="false" outlineLevel="0" collapsed="false">
      <c r="A18" s="0" t="n">
        <v>20748</v>
      </c>
      <c r="B18" s="0" t="s">
        <v>21</v>
      </c>
      <c r="C18" s="23" t="n">
        <v>10000</v>
      </c>
      <c r="D18" s="24" t="n">
        <v>33664</v>
      </c>
      <c r="E18" s="24" t="n">
        <v>37315</v>
      </c>
      <c r="F18" s="0" t="s">
        <v>15</v>
      </c>
      <c r="G18" s="25" t="s">
        <v>22</v>
      </c>
      <c r="H18" s="23" t="n">
        <v>10000</v>
      </c>
      <c r="I18" s="23" t="n">
        <v>10000</v>
      </c>
      <c r="J18" s="26" t="n">
        <v>0.3303</v>
      </c>
      <c r="K18" s="1" t="n">
        <f aca="false">ROUND((O18*31+P18*28+Q18*31+R18*30+S18*31+T18*30+U18*31+V18*31+W18*30+X18*31+Y18*30+Z18*31)*J18,0)</f>
        <v>194877</v>
      </c>
      <c r="L18" s="23" t="n">
        <v>10000</v>
      </c>
      <c r="M18" s="27" t="n">
        <v>10000</v>
      </c>
      <c r="N18" s="27" t="n">
        <v>10000</v>
      </c>
      <c r="O18" s="28" t="n">
        <v>10000</v>
      </c>
      <c r="P18" s="27" t="n">
        <v>10000</v>
      </c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29" t="n">
        <v>40000</v>
      </c>
      <c r="BJ18" s="30" t="n">
        <v>40000</v>
      </c>
      <c r="BK18" s="29" t="n">
        <v>40000</v>
      </c>
      <c r="BL18" s="29" t="n">
        <v>40000</v>
      </c>
      <c r="BM18" s="29" t="n">
        <v>40000</v>
      </c>
      <c r="BN18" s="29" t="n">
        <v>40000</v>
      </c>
      <c r="BO18" s="29" t="n">
        <v>40000</v>
      </c>
      <c r="BP18" s="29" t="n">
        <v>40000</v>
      </c>
      <c r="BQ18" s="29" t="n">
        <v>40000</v>
      </c>
      <c r="BR18" s="29" t="n">
        <v>40000</v>
      </c>
      <c r="BS18" s="29" t="n">
        <v>40000</v>
      </c>
      <c r="BT18" s="29" t="n">
        <v>40000</v>
      </c>
      <c r="BU18" s="29" t="n">
        <v>40000</v>
      </c>
      <c r="BV18" s="29" t="n">
        <v>40000</v>
      </c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</row>
    <row r="19" customFormat="false" ht="12.75" hidden="false" customHeight="false" outlineLevel="0" collapsed="false">
      <c r="A19" s="33" t="n">
        <v>27566</v>
      </c>
      <c r="B19" s="0" t="s">
        <v>21</v>
      </c>
      <c r="C19" s="40" t="n">
        <v>20000</v>
      </c>
      <c r="D19" s="25" t="n">
        <v>37316</v>
      </c>
      <c r="E19" s="25" t="n">
        <v>39172</v>
      </c>
      <c r="F19" s="0" t="s">
        <v>15</v>
      </c>
      <c r="G19" s="25" t="n">
        <v>38807</v>
      </c>
      <c r="J19" s="26" t="n">
        <v>0.3679</v>
      </c>
      <c r="K19" s="1" t="n">
        <f aca="false">ROUND((O19*31+P19*28+Q19*31+R19*30+S19*31+T19*30+U19*31+V19*31+W19*30+X19*31+Y19*30+Z19*31)*J19,0)</f>
        <v>2251548</v>
      </c>
      <c r="M19" s="27"/>
      <c r="N19" s="27"/>
      <c r="O19" s="34"/>
      <c r="P19" s="21"/>
      <c r="Q19" s="27" t="n">
        <v>20000</v>
      </c>
      <c r="R19" s="27" t="n">
        <v>20000</v>
      </c>
      <c r="S19" s="27" t="n">
        <v>20000</v>
      </c>
      <c r="T19" s="27" t="n">
        <v>20000</v>
      </c>
      <c r="U19" s="27" t="n">
        <v>20000</v>
      </c>
      <c r="V19" s="27" t="n">
        <v>20000</v>
      </c>
      <c r="W19" s="27" t="n">
        <v>20000</v>
      </c>
      <c r="X19" s="27" t="n">
        <v>20000</v>
      </c>
      <c r="Y19" s="27" t="n">
        <v>20000</v>
      </c>
      <c r="Z19" s="27" t="n">
        <v>20000</v>
      </c>
      <c r="AA19" s="27" t="n">
        <v>20000</v>
      </c>
      <c r="AB19" s="27" t="n">
        <v>20000</v>
      </c>
      <c r="AC19" s="27" t="n">
        <v>20000</v>
      </c>
      <c r="AD19" s="27" t="n">
        <v>20000</v>
      </c>
      <c r="AE19" s="27" t="n">
        <v>20000</v>
      </c>
      <c r="AF19" s="27" t="n">
        <v>20000</v>
      </c>
      <c r="AG19" s="27" t="n">
        <v>20000</v>
      </c>
      <c r="AH19" s="27" t="n">
        <v>20000</v>
      </c>
      <c r="AI19" s="27" t="n">
        <v>20000</v>
      </c>
      <c r="AJ19" s="27" t="n">
        <v>20000</v>
      </c>
      <c r="AK19" s="27" t="n">
        <v>20000</v>
      </c>
      <c r="AL19" s="27" t="n">
        <v>20000</v>
      </c>
      <c r="AM19" s="27" t="n">
        <v>20000</v>
      </c>
      <c r="AN19" s="27" t="n">
        <v>20000</v>
      </c>
      <c r="AO19" s="27" t="n">
        <v>20000</v>
      </c>
      <c r="AP19" s="27" t="n">
        <v>20000</v>
      </c>
      <c r="AQ19" s="27" t="n">
        <v>20000</v>
      </c>
      <c r="AR19" s="27" t="n">
        <v>20000</v>
      </c>
      <c r="AS19" s="27" t="n">
        <v>20000</v>
      </c>
      <c r="AT19" s="27" t="n">
        <v>20000</v>
      </c>
      <c r="AU19" s="27" t="n">
        <v>20000</v>
      </c>
      <c r="AV19" s="27" t="n">
        <v>20000</v>
      </c>
      <c r="AW19" s="27" t="n">
        <v>20000</v>
      </c>
      <c r="AX19" s="27" t="n">
        <v>20000</v>
      </c>
      <c r="AY19" s="27" t="n">
        <v>20000</v>
      </c>
      <c r="AZ19" s="27" t="n">
        <v>20000</v>
      </c>
      <c r="BA19" s="27" t="n">
        <v>20000</v>
      </c>
      <c r="BB19" s="27" t="n">
        <v>20000</v>
      </c>
      <c r="BC19" s="27" t="n">
        <v>20000</v>
      </c>
      <c r="BD19" s="27" t="n">
        <v>20000</v>
      </c>
      <c r="BE19" s="27" t="n">
        <v>20000</v>
      </c>
      <c r="BF19" s="27" t="n">
        <v>20000</v>
      </c>
      <c r="BG19" s="27" t="n">
        <v>20000</v>
      </c>
      <c r="BH19" s="27" t="n">
        <v>20000</v>
      </c>
      <c r="BI19" s="27" t="n">
        <v>20000</v>
      </c>
      <c r="BJ19" s="35" t="n">
        <v>20000</v>
      </c>
      <c r="BK19" s="27" t="n">
        <v>20000</v>
      </c>
      <c r="BL19" s="27" t="n">
        <v>20000</v>
      </c>
      <c r="BM19" s="27" t="n">
        <v>20000</v>
      </c>
      <c r="BN19" s="27" t="n">
        <v>20000</v>
      </c>
      <c r="BO19" s="27" t="n">
        <v>20000</v>
      </c>
      <c r="BP19" s="27" t="n">
        <v>20000</v>
      </c>
      <c r="BQ19" s="27" t="n">
        <v>20000</v>
      </c>
      <c r="BR19" s="27" t="n">
        <v>20000</v>
      </c>
      <c r="BS19" s="27" t="n">
        <v>20000</v>
      </c>
      <c r="BT19" s="27" t="n">
        <v>20000</v>
      </c>
      <c r="BU19" s="27" t="n">
        <v>20000</v>
      </c>
      <c r="BV19" s="27" t="n">
        <v>20000</v>
      </c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</row>
    <row r="20" customFormat="false" ht="12.75" hidden="false" customHeight="false" outlineLevel="0" collapsed="false">
      <c r="A20" s="0" t="n">
        <v>26372</v>
      </c>
      <c r="B20" s="0" t="s">
        <v>23</v>
      </c>
      <c r="C20" s="23" t="n">
        <v>25000</v>
      </c>
      <c r="D20" s="24" t="n">
        <v>36100</v>
      </c>
      <c r="E20" s="24" t="n">
        <v>39172</v>
      </c>
      <c r="F20" s="0" t="s">
        <v>15</v>
      </c>
      <c r="G20" s="25" t="n">
        <v>38807</v>
      </c>
      <c r="H20" s="23" t="n">
        <v>25000</v>
      </c>
      <c r="I20" s="23" t="n">
        <v>25000</v>
      </c>
      <c r="J20" s="26" t="n">
        <v>0.339</v>
      </c>
      <c r="K20" s="1" t="n">
        <f aca="false">ROUND((O20*31+P20*28+Q20*31+R20*30+S20*31+T20*30+U20*31+V20*31+W20*30+X20*31+Y20*30+Z20*31)*J20,0)</f>
        <v>3093375</v>
      </c>
      <c r="L20" s="27" t="n">
        <v>25000</v>
      </c>
      <c r="M20" s="27" t="n">
        <v>25000</v>
      </c>
      <c r="N20" s="27" t="n">
        <v>25000</v>
      </c>
      <c r="O20" s="28" t="n">
        <v>25000</v>
      </c>
      <c r="P20" s="27" t="n">
        <v>25000</v>
      </c>
      <c r="Q20" s="27" t="n">
        <v>25000</v>
      </c>
      <c r="R20" s="27" t="n">
        <v>25000</v>
      </c>
      <c r="S20" s="27" t="n">
        <v>25000</v>
      </c>
      <c r="T20" s="27" t="n">
        <v>25000</v>
      </c>
      <c r="U20" s="27" t="n">
        <v>25000</v>
      </c>
      <c r="V20" s="27" t="n">
        <v>25000</v>
      </c>
      <c r="W20" s="27" t="n">
        <v>25000</v>
      </c>
      <c r="X20" s="27" t="n">
        <v>25000</v>
      </c>
      <c r="Y20" s="27" t="n">
        <v>25000</v>
      </c>
      <c r="Z20" s="27" t="n">
        <v>25000</v>
      </c>
      <c r="AA20" s="27" t="n">
        <v>25000</v>
      </c>
      <c r="AB20" s="27" t="n">
        <v>25000</v>
      </c>
      <c r="AC20" s="27" t="n">
        <v>25000</v>
      </c>
      <c r="AD20" s="27" t="n">
        <v>25000</v>
      </c>
      <c r="AE20" s="27" t="n">
        <v>25000</v>
      </c>
      <c r="AF20" s="27" t="n">
        <v>25000</v>
      </c>
      <c r="AG20" s="27" t="n">
        <v>25000</v>
      </c>
      <c r="AH20" s="27" t="n">
        <v>25000</v>
      </c>
      <c r="AI20" s="27" t="n">
        <v>25000</v>
      </c>
      <c r="AJ20" s="27" t="n">
        <v>25000</v>
      </c>
      <c r="AK20" s="27" t="n">
        <v>25000</v>
      </c>
      <c r="AL20" s="27" t="n">
        <v>25000</v>
      </c>
      <c r="AM20" s="27" t="n">
        <v>25000</v>
      </c>
      <c r="AN20" s="27" t="n">
        <v>25000</v>
      </c>
      <c r="AO20" s="27" t="n">
        <v>25000</v>
      </c>
      <c r="AP20" s="27" t="n">
        <v>25000</v>
      </c>
      <c r="AQ20" s="27" t="n">
        <v>25000</v>
      </c>
      <c r="AR20" s="27" t="n">
        <v>25000</v>
      </c>
      <c r="AS20" s="27" t="n">
        <v>25000</v>
      </c>
      <c r="AT20" s="27" t="n">
        <v>25000</v>
      </c>
      <c r="AU20" s="27" t="n">
        <v>25000</v>
      </c>
      <c r="AV20" s="27" t="n">
        <v>25000</v>
      </c>
      <c r="AW20" s="27" t="n">
        <v>25000</v>
      </c>
      <c r="AX20" s="27" t="n">
        <v>25000</v>
      </c>
      <c r="AY20" s="27" t="n">
        <v>25000</v>
      </c>
      <c r="AZ20" s="27" t="n">
        <v>25000</v>
      </c>
      <c r="BA20" s="27" t="n">
        <v>25000</v>
      </c>
      <c r="BB20" s="27" t="n">
        <v>25000</v>
      </c>
      <c r="BC20" s="27" t="n">
        <v>25000</v>
      </c>
      <c r="BD20" s="27" t="n">
        <v>25000</v>
      </c>
      <c r="BE20" s="27" t="n">
        <v>25000</v>
      </c>
      <c r="BF20" s="27" t="n">
        <v>25000</v>
      </c>
      <c r="BG20" s="27" t="n">
        <v>25000</v>
      </c>
      <c r="BH20" s="27" t="n">
        <v>25000</v>
      </c>
      <c r="BI20" s="29" t="n">
        <v>8600</v>
      </c>
      <c r="BJ20" s="30" t="n">
        <v>8600</v>
      </c>
      <c r="BK20" s="29" t="n">
        <v>8600</v>
      </c>
      <c r="BL20" s="29" t="n">
        <v>8600</v>
      </c>
      <c r="BM20" s="29" t="n">
        <v>8600</v>
      </c>
      <c r="BN20" s="29" t="n">
        <v>8600</v>
      </c>
      <c r="BO20" s="29" t="n">
        <v>8600</v>
      </c>
      <c r="BP20" s="29" t="n">
        <v>8600</v>
      </c>
      <c r="BQ20" s="29" t="n">
        <v>8600</v>
      </c>
      <c r="BR20" s="29" t="n">
        <v>8600</v>
      </c>
      <c r="BS20" s="29" t="n">
        <v>8600</v>
      </c>
      <c r="BT20" s="29" t="n">
        <v>8600</v>
      </c>
      <c r="BU20" s="29" t="n">
        <v>8600</v>
      </c>
      <c r="BV20" s="29" t="n">
        <v>8600</v>
      </c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</row>
    <row r="21" customFormat="false" ht="12.75" hidden="false" customHeight="false" outlineLevel="0" collapsed="false">
      <c r="A21" s="0" t="n">
        <v>26758</v>
      </c>
      <c r="B21" s="0" t="s">
        <v>23</v>
      </c>
      <c r="C21" s="23" t="n">
        <v>40000</v>
      </c>
      <c r="D21" s="24" t="n">
        <v>36647</v>
      </c>
      <c r="E21" s="24" t="n">
        <v>38472</v>
      </c>
      <c r="F21" s="0" t="s">
        <v>15</v>
      </c>
      <c r="G21" s="25" t="n">
        <v>38107</v>
      </c>
      <c r="H21" s="23" t="n">
        <v>40000</v>
      </c>
      <c r="I21" s="23" t="n">
        <v>40000</v>
      </c>
      <c r="J21" s="26" t="n">
        <v>0.1112</v>
      </c>
      <c r="K21" s="1" t="n">
        <f aca="false">ROUND((O21*31+P21*28+Q21*31+R21*30+S21*31+T21*30+U21*31+V21*31+W21*30+X21*31+Y21*30+Z21*31)*J21,0)</f>
        <v>1623520</v>
      </c>
      <c r="L21" s="23" t="n">
        <v>40000</v>
      </c>
      <c r="M21" s="27" t="n">
        <v>40000</v>
      </c>
      <c r="N21" s="27" t="n">
        <v>40000</v>
      </c>
      <c r="O21" s="28" t="n">
        <v>40000</v>
      </c>
      <c r="P21" s="27" t="n">
        <v>40000</v>
      </c>
      <c r="Q21" s="27" t="n">
        <v>40000</v>
      </c>
      <c r="R21" s="27" t="n">
        <v>40000</v>
      </c>
      <c r="S21" s="27" t="n">
        <v>40000</v>
      </c>
      <c r="T21" s="27" t="n">
        <v>40000</v>
      </c>
      <c r="U21" s="27" t="n">
        <v>40000</v>
      </c>
      <c r="V21" s="27" t="n">
        <v>40000</v>
      </c>
      <c r="W21" s="27" t="n">
        <v>40000</v>
      </c>
      <c r="X21" s="27" t="n">
        <v>40000</v>
      </c>
      <c r="Y21" s="27" t="n">
        <v>40000</v>
      </c>
      <c r="Z21" s="27" t="n">
        <v>40000</v>
      </c>
      <c r="AA21" s="27" t="n">
        <v>40000</v>
      </c>
      <c r="AB21" s="27" t="n">
        <v>40000</v>
      </c>
      <c r="AC21" s="27" t="n">
        <v>40000</v>
      </c>
      <c r="AD21" s="27" t="n">
        <v>40000</v>
      </c>
      <c r="AE21" s="27" t="n">
        <v>40000</v>
      </c>
      <c r="AF21" s="27" t="n">
        <v>40000</v>
      </c>
      <c r="AG21" s="27" t="n">
        <v>40000</v>
      </c>
      <c r="AH21" s="27" t="n">
        <v>40000</v>
      </c>
      <c r="AI21" s="27" t="n">
        <v>40000</v>
      </c>
      <c r="AJ21" s="27" t="n">
        <v>40000</v>
      </c>
      <c r="AK21" s="27" t="n">
        <v>40000</v>
      </c>
      <c r="AL21" s="27" t="n">
        <v>40000</v>
      </c>
      <c r="AM21" s="27" t="n">
        <v>40000</v>
      </c>
      <c r="AN21" s="27" t="n">
        <v>40000</v>
      </c>
      <c r="AO21" s="27" t="n">
        <v>40000</v>
      </c>
      <c r="AP21" s="27" t="n">
        <v>40000</v>
      </c>
      <c r="AQ21" s="27" t="n">
        <v>40000</v>
      </c>
      <c r="AR21" s="27" t="n">
        <v>40000</v>
      </c>
      <c r="AS21" s="27" t="n">
        <v>40000</v>
      </c>
      <c r="AT21" s="27" t="n">
        <v>40000</v>
      </c>
      <c r="AU21" s="27" t="n">
        <v>40000</v>
      </c>
      <c r="AV21" s="27" t="n">
        <v>40000</v>
      </c>
      <c r="AW21" s="27" t="n">
        <v>40000</v>
      </c>
      <c r="AX21" s="27" t="n">
        <v>40000</v>
      </c>
      <c r="AY21" s="27" t="n">
        <v>40000</v>
      </c>
      <c r="AZ21" s="27" t="n">
        <v>40000</v>
      </c>
      <c r="BA21" s="27" t="n">
        <v>40000</v>
      </c>
      <c r="BB21" s="27" t="n">
        <v>40000</v>
      </c>
      <c r="BC21" s="29" t="n">
        <v>40000</v>
      </c>
      <c r="BD21" s="29" t="n">
        <v>40000</v>
      </c>
      <c r="BE21" s="29" t="n">
        <v>40000</v>
      </c>
      <c r="BF21" s="29" t="n">
        <v>40000</v>
      </c>
      <c r="BG21" s="29" t="n">
        <v>40000</v>
      </c>
      <c r="BH21" s="29" t="n">
        <v>40000</v>
      </c>
      <c r="BI21" s="29" t="n">
        <v>70000</v>
      </c>
      <c r="BJ21" s="30" t="n">
        <v>70000</v>
      </c>
      <c r="BK21" s="29" t="n">
        <v>70000</v>
      </c>
      <c r="BL21" s="29" t="n">
        <v>70000</v>
      </c>
      <c r="BM21" s="29" t="n">
        <v>70000</v>
      </c>
      <c r="BN21" s="29" t="n">
        <v>70000</v>
      </c>
      <c r="BO21" s="29" t="n">
        <v>70000</v>
      </c>
      <c r="BP21" s="29" t="n">
        <v>70000</v>
      </c>
      <c r="BQ21" s="29" t="n">
        <v>70000</v>
      </c>
      <c r="BR21" s="29" t="n">
        <v>70000</v>
      </c>
      <c r="BS21" s="29" t="n">
        <v>70000</v>
      </c>
      <c r="BT21" s="29" t="n">
        <v>70000</v>
      </c>
      <c r="BU21" s="29" t="n">
        <v>70000</v>
      </c>
      <c r="BV21" s="29" t="n">
        <v>70000</v>
      </c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</row>
    <row r="22" customFormat="false" ht="12.75" hidden="false" customHeight="false" outlineLevel="0" collapsed="false">
      <c r="A22" s="0" t="n">
        <v>27457</v>
      </c>
      <c r="B22" s="0" t="s">
        <v>24</v>
      </c>
      <c r="C22" s="23" t="n">
        <v>13500</v>
      </c>
      <c r="D22" s="24" t="n">
        <v>37226</v>
      </c>
      <c r="E22" s="24" t="n">
        <v>37256</v>
      </c>
      <c r="F22" s="0" t="s">
        <v>17</v>
      </c>
      <c r="G22" s="33"/>
      <c r="J22" s="26" t="n">
        <v>1.01</v>
      </c>
      <c r="K22" s="1" t="n">
        <f aca="false">ROUND((O22*31+P22*28+Q22*31+R22*30+S22*31+T22*30+U22*31+V22*31+W22*30+X22*31+Y22*30+Z22*31)*J22,0)</f>
        <v>0</v>
      </c>
      <c r="M22" s="21"/>
      <c r="N22" s="27" t="n">
        <v>13500</v>
      </c>
      <c r="O22" s="34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9" t="n">
        <v>21000</v>
      </c>
      <c r="BJ22" s="30" t="n">
        <v>21000</v>
      </c>
      <c r="BK22" s="29" t="n">
        <v>21000</v>
      </c>
      <c r="BL22" s="29" t="n">
        <v>21000</v>
      </c>
      <c r="BM22" s="29" t="n">
        <v>21000</v>
      </c>
      <c r="BN22" s="29" t="n">
        <v>21000</v>
      </c>
      <c r="BO22" s="29" t="n">
        <v>21000</v>
      </c>
      <c r="BP22" s="29" t="n">
        <v>21000</v>
      </c>
      <c r="BQ22" s="29" t="n">
        <v>21000</v>
      </c>
      <c r="BR22" s="29" t="n">
        <v>21000</v>
      </c>
      <c r="BS22" s="29" t="n">
        <v>21000</v>
      </c>
      <c r="BT22" s="29" t="n">
        <v>21000</v>
      </c>
      <c r="BU22" s="29" t="n">
        <v>21000</v>
      </c>
      <c r="BV22" s="29" t="n">
        <v>21000</v>
      </c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</row>
    <row r="23" customFormat="false" ht="12.75" hidden="false" customHeight="false" outlineLevel="0" collapsed="false">
      <c r="A23" s="0" t="n">
        <v>27456</v>
      </c>
      <c r="B23" s="0" t="s">
        <v>24</v>
      </c>
      <c r="C23" s="23" t="n">
        <v>21500</v>
      </c>
      <c r="D23" s="24" t="n">
        <v>37561</v>
      </c>
      <c r="E23" s="24" t="n">
        <v>37621</v>
      </c>
      <c r="F23" s="0" t="s">
        <v>17</v>
      </c>
      <c r="G23" s="33"/>
      <c r="J23" s="26" t="n">
        <v>0.91</v>
      </c>
      <c r="K23" s="1" t="n">
        <f aca="false">ROUND((O23*31+P23*28+Q23*31+R23*30+S23*31+T23*30+U23*31+V23*31+W23*30+X23*31+Y23*30+Z23*31)*J23,0)</f>
        <v>1193465</v>
      </c>
      <c r="M23" s="21"/>
      <c r="N23" s="21"/>
      <c r="O23" s="34"/>
      <c r="P23" s="21"/>
      <c r="Q23" s="21"/>
      <c r="R23" s="21"/>
      <c r="S23" s="21"/>
      <c r="T23" s="21"/>
      <c r="U23" s="21"/>
      <c r="V23" s="21"/>
      <c r="W23" s="21"/>
      <c r="X23" s="21"/>
      <c r="Y23" s="27" t="n">
        <v>21500</v>
      </c>
      <c r="Z23" s="27" t="n">
        <v>21500</v>
      </c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7" t="n">
        <v>25000</v>
      </c>
      <c r="BJ23" s="35" t="n">
        <v>25000</v>
      </c>
      <c r="BK23" s="27" t="n">
        <v>25000</v>
      </c>
      <c r="BL23" s="27" t="n">
        <v>25000</v>
      </c>
      <c r="BM23" s="27" t="n">
        <v>25000</v>
      </c>
      <c r="BN23" s="27" t="n">
        <v>25000</v>
      </c>
      <c r="BO23" s="27" t="n">
        <v>25000</v>
      </c>
      <c r="BP23" s="27" t="n">
        <v>25000</v>
      </c>
      <c r="BQ23" s="27" t="n">
        <v>25000</v>
      </c>
      <c r="BR23" s="27" t="n">
        <v>25000</v>
      </c>
      <c r="BS23" s="27" t="n">
        <v>25000</v>
      </c>
      <c r="BT23" s="27" t="n">
        <v>25000</v>
      </c>
      <c r="BU23" s="27" t="n">
        <v>25000</v>
      </c>
      <c r="BV23" s="27" t="n">
        <v>25000</v>
      </c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</row>
    <row r="24" customFormat="false" ht="12.75" hidden="false" customHeight="false" outlineLevel="0" collapsed="false">
      <c r="A24" s="0" t="n">
        <v>27453</v>
      </c>
      <c r="B24" s="0" t="s">
        <v>24</v>
      </c>
      <c r="C24" s="23" t="n">
        <v>35000</v>
      </c>
      <c r="D24" s="24" t="n">
        <v>37622</v>
      </c>
      <c r="E24" s="24" t="n">
        <v>37986</v>
      </c>
      <c r="F24" s="0" t="s">
        <v>17</v>
      </c>
      <c r="G24" s="33"/>
      <c r="J24" s="26" t="n">
        <v>1.1</v>
      </c>
      <c r="K24" s="1" t="n">
        <f aca="false">ROUND((O24*31+P24*28+Q24*31+R24*30+S24*31+T24*30+U24*31+V24*31+W24*30+X24*31+Y24*30+Z24*31)*J24,0)</f>
        <v>0</v>
      </c>
      <c r="M24" s="21"/>
      <c r="N24" s="21"/>
      <c r="O24" s="34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7" t="n">
        <v>35000</v>
      </c>
      <c r="AB24" s="27" t="n">
        <v>35000</v>
      </c>
      <c r="AC24" s="27" t="n">
        <v>35000</v>
      </c>
      <c r="AD24" s="27" t="n">
        <v>35000</v>
      </c>
      <c r="AE24" s="27" t="n">
        <v>35000</v>
      </c>
      <c r="AF24" s="27" t="n">
        <v>35000</v>
      </c>
      <c r="AG24" s="27" t="n">
        <v>35000</v>
      </c>
      <c r="AH24" s="27" t="n">
        <v>35000</v>
      </c>
      <c r="AI24" s="27" t="n">
        <v>35000</v>
      </c>
      <c r="AJ24" s="27" t="n">
        <v>35000</v>
      </c>
      <c r="AK24" s="27" t="n">
        <v>35000</v>
      </c>
      <c r="AL24" s="27" t="n">
        <v>35000</v>
      </c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9" t="n">
        <v>8000</v>
      </c>
      <c r="BJ24" s="30" t="n">
        <v>8000</v>
      </c>
      <c r="BK24" s="29" t="n">
        <v>8000</v>
      </c>
      <c r="BL24" s="29" t="n">
        <v>8000</v>
      </c>
      <c r="BM24" s="29" t="n">
        <v>8000</v>
      </c>
      <c r="BN24" s="29" t="n">
        <v>8000</v>
      </c>
      <c r="BO24" s="29" t="n">
        <v>8000</v>
      </c>
      <c r="BP24" s="29" t="n">
        <v>8000</v>
      </c>
      <c r="BQ24" s="29" t="n">
        <v>8000</v>
      </c>
      <c r="BR24" s="29" t="n">
        <v>8000</v>
      </c>
      <c r="BS24" s="29" t="n">
        <v>8000</v>
      </c>
      <c r="BT24" s="29" t="n">
        <v>8000</v>
      </c>
      <c r="BU24" s="29" t="n">
        <v>8000</v>
      </c>
      <c r="BV24" s="29" t="n">
        <v>8000</v>
      </c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</row>
    <row r="25" customFormat="false" ht="12.75" hidden="false" customHeight="false" outlineLevel="0" collapsed="false">
      <c r="A25" s="0" t="n">
        <v>26125</v>
      </c>
      <c r="B25" s="0" t="s">
        <v>25</v>
      </c>
      <c r="C25" s="23" t="n">
        <v>8600</v>
      </c>
      <c r="D25" s="24" t="n">
        <v>35947</v>
      </c>
      <c r="E25" s="24" t="n">
        <v>37772</v>
      </c>
      <c r="F25" s="0" t="s">
        <v>15</v>
      </c>
      <c r="G25" s="25" t="n">
        <v>37407</v>
      </c>
      <c r="H25" s="23" t="n">
        <v>8600</v>
      </c>
      <c r="I25" s="23" t="n">
        <v>8600</v>
      </c>
      <c r="J25" s="26" t="n">
        <v>0.13</v>
      </c>
      <c r="K25" s="1" t="n">
        <f aca="false">ROUND((O25*31+P25*28+Q25*31+R25*30+S25*31+T25*30+U25*31+V25*31+W25*30+X25*31+Y25*30+Z25*31)*J25,0)</f>
        <v>408070</v>
      </c>
      <c r="L25" s="27" t="n">
        <v>8600</v>
      </c>
      <c r="M25" s="27" t="n">
        <v>8600</v>
      </c>
      <c r="N25" s="27" t="n">
        <v>8600</v>
      </c>
      <c r="O25" s="28" t="n">
        <v>8600</v>
      </c>
      <c r="P25" s="27" t="n">
        <v>8600</v>
      </c>
      <c r="Q25" s="27" t="n">
        <v>8600</v>
      </c>
      <c r="R25" s="27" t="n">
        <v>8600</v>
      </c>
      <c r="S25" s="27" t="n">
        <v>8600</v>
      </c>
      <c r="T25" s="27" t="n">
        <v>8600</v>
      </c>
      <c r="U25" s="27" t="n">
        <v>8600</v>
      </c>
      <c r="V25" s="27" t="n">
        <v>8600</v>
      </c>
      <c r="W25" s="27" t="n">
        <v>8600</v>
      </c>
      <c r="X25" s="27" t="n">
        <v>8600</v>
      </c>
      <c r="Y25" s="27" t="n">
        <v>8600</v>
      </c>
      <c r="Z25" s="27" t="n">
        <v>8600</v>
      </c>
      <c r="AA25" s="27" t="n">
        <v>8600</v>
      </c>
      <c r="AB25" s="27" t="n">
        <v>8600</v>
      </c>
      <c r="AC25" s="27" t="n">
        <v>8600</v>
      </c>
      <c r="AD25" s="27" t="n">
        <v>8600</v>
      </c>
      <c r="AE25" s="27" t="n">
        <v>8600</v>
      </c>
      <c r="AF25" s="29" t="n">
        <v>8600</v>
      </c>
      <c r="AG25" s="29" t="n">
        <v>8600</v>
      </c>
      <c r="AH25" s="29" t="n">
        <v>8600</v>
      </c>
      <c r="AI25" s="29" t="n">
        <v>8600</v>
      </c>
      <c r="AJ25" s="29" t="n">
        <v>8600</v>
      </c>
      <c r="AK25" s="29" t="n">
        <v>8600</v>
      </c>
      <c r="AL25" s="29" t="n">
        <v>8600</v>
      </c>
      <c r="AM25" s="29" t="n">
        <v>8600</v>
      </c>
      <c r="AN25" s="29" t="n">
        <v>8600</v>
      </c>
      <c r="AO25" s="29" t="n">
        <v>8600</v>
      </c>
      <c r="AP25" s="29" t="n">
        <v>8600</v>
      </c>
      <c r="AQ25" s="29" t="n">
        <v>8600</v>
      </c>
      <c r="AR25" s="29" t="n">
        <v>8600</v>
      </c>
      <c r="AS25" s="29" t="n">
        <v>8600</v>
      </c>
      <c r="AT25" s="29" t="n">
        <v>8600</v>
      </c>
      <c r="AU25" s="29" t="n">
        <v>8600</v>
      </c>
      <c r="AV25" s="29" t="n">
        <v>8600</v>
      </c>
      <c r="AW25" s="29" t="n">
        <v>8600</v>
      </c>
      <c r="AX25" s="29" t="n">
        <v>8600</v>
      </c>
      <c r="AY25" s="29" t="n">
        <v>8600</v>
      </c>
      <c r="AZ25" s="29" t="n">
        <v>8600</v>
      </c>
      <c r="BA25" s="29" t="n">
        <v>8600</v>
      </c>
      <c r="BB25" s="29" t="n">
        <v>8600</v>
      </c>
      <c r="BC25" s="29" t="n">
        <v>8600</v>
      </c>
      <c r="BD25" s="29" t="n">
        <v>8600</v>
      </c>
      <c r="BE25" s="29" t="n">
        <v>8600</v>
      </c>
      <c r="BF25" s="29" t="n">
        <v>8600</v>
      </c>
      <c r="BG25" s="29" t="n">
        <v>8600</v>
      </c>
      <c r="BH25" s="29" t="n">
        <v>8600</v>
      </c>
      <c r="BI25" s="27" t="n">
        <v>25000</v>
      </c>
      <c r="BJ25" s="35" t="n">
        <v>25000</v>
      </c>
      <c r="BK25" s="27" t="n">
        <v>25000</v>
      </c>
      <c r="BL25" s="27" t="n">
        <v>25000</v>
      </c>
      <c r="BM25" s="27" t="n">
        <v>25000</v>
      </c>
      <c r="BN25" s="27" t="n">
        <v>25000</v>
      </c>
      <c r="BO25" s="27" t="n">
        <v>25000</v>
      </c>
      <c r="BP25" s="27" t="n">
        <v>25000</v>
      </c>
      <c r="BQ25" s="27" t="n">
        <v>25000</v>
      </c>
      <c r="BR25" s="27" t="n">
        <v>25000</v>
      </c>
      <c r="BS25" s="27" t="n">
        <v>25000</v>
      </c>
      <c r="BT25" s="27" t="n">
        <v>25000</v>
      </c>
      <c r="BU25" s="27" t="n">
        <v>25000</v>
      </c>
      <c r="BV25" s="27" t="n">
        <v>25000</v>
      </c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</row>
    <row r="26" customFormat="false" ht="12.75" hidden="false" customHeight="false" outlineLevel="0" collapsed="false">
      <c r="A26" s="0" t="n">
        <v>26678</v>
      </c>
      <c r="B26" s="0" t="s">
        <v>26</v>
      </c>
      <c r="C26" s="23" t="n">
        <v>25000</v>
      </c>
      <c r="D26" s="24" t="n">
        <v>36251</v>
      </c>
      <c r="E26" s="24" t="n">
        <v>39172</v>
      </c>
      <c r="F26" s="0" t="s">
        <v>15</v>
      </c>
      <c r="G26" s="25" t="n">
        <v>38807</v>
      </c>
      <c r="H26" s="23" t="n">
        <v>25000</v>
      </c>
      <c r="I26" s="23" t="n">
        <v>25000</v>
      </c>
      <c r="J26" s="26" t="n">
        <v>0.3377</v>
      </c>
      <c r="K26" s="1" t="n">
        <f aca="false">ROUND((O26*31+P26*28+Q26*31+R26*30+S26*31+T26*30+U26*31+V26*31+W26*30+X26*31+Y26*30+Z26*31)*J26,0)</f>
        <v>3081513</v>
      </c>
      <c r="L26" s="27" t="n">
        <v>25000</v>
      </c>
      <c r="M26" s="27" t="n">
        <v>25000</v>
      </c>
      <c r="N26" s="27" t="n">
        <v>25000</v>
      </c>
      <c r="O26" s="28" t="n">
        <v>25000</v>
      </c>
      <c r="P26" s="27" t="n">
        <v>25000</v>
      </c>
      <c r="Q26" s="27" t="n">
        <v>25000</v>
      </c>
      <c r="R26" s="27" t="n">
        <v>25000</v>
      </c>
      <c r="S26" s="27" t="n">
        <v>25000</v>
      </c>
      <c r="T26" s="27" t="n">
        <v>25000</v>
      </c>
      <c r="U26" s="27" t="n">
        <v>25000</v>
      </c>
      <c r="V26" s="27" t="n">
        <v>25000</v>
      </c>
      <c r="W26" s="27" t="n">
        <v>25000</v>
      </c>
      <c r="X26" s="27" t="n">
        <v>25000</v>
      </c>
      <c r="Y26" s="27" t="n">
        <v>25000</v>
      </c>
      <c r="Z26" s="27" t="n">
        <v>25000</v>
      </c>
      <c r="AA26" s="27" t="n">
        <v>25000</v>
      </c>
      <c r="AB26" s="27" t="n">
        <v>25000</v>
      </c>
      <c r="AC26" s="27" t="n">
        <v>25000</v>
      </c>
      <c r="AD26" s="27" t="n">
        <v>25000</v>
      </c>
      <c r="AE26" s="27" t="n">
        <v>25000</v>
      </c>
      <c r="AF26" s="27" t="n">
        <v>25000</v>
      </c>
      <c r="AG26" s="27" t="n">
        <v>25000</v>
      </c>
      <c r="AH26" s="27" t="n">
        <v>25000</v>
      </c>
      <c r="AI26" s="27" t="n">
        <v>25000</v>
      </c>
      <c r="AJ26" s="27" t="n">
        <v>25000</v>
      </c>
      <c r="AK26" s="27" t="n">
        <v>25000</v>
      </c>
      <c r="AL26" s="27" t="n">
        <v>25000</v>
      </c>
      <c r="AM26" s="27" t="n">
        <v>25000</v>
      </c>
      <c r="AN26" s="27" t="n">
        <v>25000</v>
      </c>
      <c r="AO26" s="27" t="n">
        <v>25000</v>
      </c>
      <c r="AP26" s="27" t="n">
        <v>25000</v>
      </c>
      <c r="AQ26" s="27" t="n">
        <v>25000</v>
      </c>
      <c r="AR26" s="27" t="n">
        <v>25000</v>
      </c>
      <c r="AS26" s="27" t="n">
        <v>25000</v>
      </c>
      <c r="AT26" s="27" t="n">
        <v>25000</v>
      </c>
      <c r="AU26" s="27" t="n">
        <v>25000</v>
      </c>
      <c r="AV26" s="27" t="n">
        <v>25000</v>
      </c>
      <c r="AW26" s="27" t="n">
        <v>25000</v>
      </c>
      <c r="AX26" s="27" t="n">
        <v>25000</v>
      </c>
      <c r="AY26" s="27" t="n">
        <v>25000</v>
      </c>
      <c r="AZ26" s="27" t="n">
        <v>25000</v>
      </c>
      <c r="BA26" s="27" t="n">
        <v>25000</v>
      </c>
      <c r="BB26" s="27" t="n">
        <v>25000</v>
      </c>
      <c r="BC26" s="27" t="n">
        <v>25000</v>
      </c>
      <c r="BD26" s="27" t="n">
        <v>25000</v>
      </c>
      <c r="BE26" s="27" t="n">
        <v>25000</v>
      </c>
      <c r="BF26" s="27" t="n">
        <v>25000</v>
      </c>
      <c r="BG26" s="27" t="n">
        <v>25000</v>
      </c>
      <c r="BH26" s="27" t="n">
        <v>25000</v>
      </c>
      <c r="BI26" s="32" t="n">
        <v>20000</v>
      </c>
      <c r="BJ26" s="30" t="n">
        <v>20000</v>
      </c>
      <c r="BK26" s="32" t="n">
        <v>20000</v>
      </c>
      <c r="BL26" s="32" t="n">
        <v>20000</v>
      </c>
      <c r="BM26" s="32" t="n">
        <v>20000</v>
      </c>
      <c r="BN26" s="32" t="n">
        <v>20000</v>
      </c>
      <c r="BO26" s="32" t="n">
        <v>20000</v>
      </c>
      <c r="BP26" s="32" t="n">
        <v>20000</v>
      </c>
      <c r="BQ26" s="32" t="n">
        <v>20000</v>
      </c>
      <c r="BR26" s="32" t="n">
        <v>20000</v>
      </c>
      <c r="BS26" s="32" t="n">
        <v>20000</v>
      </c>
      <c r="BT26" s="32" t="n">
        <v>20000</v>
      </c>
      <c r="BU26" s="32" t="n">
        <v>20000</v>
      </c>
      <c r="BV26" s="32" t="n">
        <v>20000</v>
      </c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</row>
    <row r="27" customFormat="false" ht="12.75" hidden="false" customHeight="false" outlineLevel="0" collapsed="false">
      <c r="A27" s="0" t="n">
        <v>26884</v>
      </c>
      <c r="B27" s="0" t="s">
        <v>26</v>
      </c>
      <c r="C27" s="23" t="n">
        <v>40000</v>
      </c>
      <c r="D27" s="24" t="n">
        <v>36647</v>
      </c>
      <c r="E27" s="24" t="n">
        <v>38656</v>
      </c>
      <c r="F27" s="0" t="s">
        <v>15</v>
      </c>
      <c r="G27" s="25" t="n">
        <v>38291</v>
      </c>
      <c r="H27" s="23" t="n">
        <v>40000</v>
      </c>
      <c r="I27" s="23" t="n">
        <v>40000</v>
      </c>
      <c r="J27" s="26" t="n">
        <v>0.2025</v>
      </c>
      <c r="K27" s="1" t="n">
        <f aca="false">ROUND((O27*31+P27*28+Q27*31+R27*30+S27*31+T27*30+U27*31+V27*31+W27*30+X27*31+Y27*30+Z27*31)*J27,0)</f>
        <v>2956500</v>
      </c>
      <c r="L27" s="23" t="n">
        <v>40000</v>
      </c>
      <c r="M27" s="27" t="n">
        <v>40000</v>
      </c>
      <c r="N27" s="27" t="n">
        <v>40000</v>
      </c>
      <c r="O27" s="28" t="n">
        <v>40000</v>
      </c>
      <c r="P27" s="27" t="n">
        <v>40000</v>
      </c>
      <c r="Q27" s="27" t="n">
        <v>40000</v>
      </c>
      <c r="R27" s="27" t="n">
        <v>40000</v>
      </c>
      <c r="S27" s="27" t="n">
        <v>40000</v>
      </c>
      <c r="T27" s="27" t="n">
        <v>40000</v>
      </c>
      <c r="U27" s="27" t="n">
        <v>40000</v>
      </c>
      <c r="V27" s="27" t="n">
        <v>40000</v>
      </c>
      <c r="W27" s="27" t="n">
        <v>40000</v>
      </c>
      <c r="X27" s="27" t="n">
        <v>40000</v>
      </c>
      <c r="Y27" s="27" t="n">
        <v>40000</v>
      </c>
      <c r="Z27" s="27" t="n">
        <v>40000</v>
      </c>
      <c r="AA27" s="27" t="n">
        <v>40000</v>
      </c>
      <c r="AB27" s="27" t="n">
        <v>40000</v>
      </c>
      <c r="AC27" s="27" t="n">
        <v>40000</v>
      </c>
      <c r="AD27" s="27" t="n">
        <v>40000</v>
      </c>
      <c r="AE27" s="27" t="n">
        <v>40000</v>
      </c>
      <c r="AF27" s="27" t="n">
        <v>40000</v>
      </c>
      <c r="AG27" s="27" t="n">
        <v>40000</v>
      </c>
      <c r="AH27" s="27" t="n">
        <v>40000</v>
      </c>
      <c r="AI27" s="27" t="n">
        <v>40000</v>
      </c>
      <c r="AJ27" s="27" t="n">
        <v>40000</v>
      </c>
      <c r="AK27" s="27" t="n">
        <v>40000</v>
      </c>
      <c r="AL27" s="27" t="n">
        <v>40000</v>
      </c>
      <c r="AM27" s="27" t="n">
        <v>40000</v>
      </c>
      <c r="AN27" s="27" t="n">
        <v>40000</v>
      </c>
      <c r="AO27" s="27" t="n">
        <v>40000</v>
      </c>
      <c r="AP27" s="27" t="n">
        <v>40000</v>
      </c>
      <c r="AQ27" s="27" t="n">
        <v>40000</v>
      </c>
      <c r="AR27" s="27" t="n">
        <v>40000</v>
      </c>
      <c r="AS27" s="27" t="n">
        <v>40000</v>
      </c>
      <c r="AT27" s="27" t="n">
        <v>40000</v>
      </c>
      <c r="AU27" s="27" t="n">
        <v>40000</v>
      </c>
      <c r="AV27" s="27" t="n">
        <v>40000</v>
      </c>
      <c r="AW27" s="27" t="n">
        <v>40000</v>
      </c>
      <c r="AX27" s="27" t="n">
        <v>40000</v>
      </c>
      <c r="AY27" s="27" t="n">
        <v>40000</v>
      </c>
      <c r="AZ27" s="27" t="n">
        <v>40000</v>
      </c>
      <c r="BA27" s="27" t="n">
        <v>40000</v>
      </c>
      <c r="BB27" s="27" t="n">
        <v>40000</v>
      </c>
      <c r="BC27" s="27" t="n">
        <v>40000</v>
      </c>
      <c r="BD27" s="27" t="n">
        <v>40000</v>
      </c>
      <c r="BE27" s="27" t="n">
        <v>40000</v>
      </c>
      <c r="BF27" s="27" t="n">
        <v>40000</v>
      </c>
      <c r="BG27" s="27" t="n">
        <v>40000</v>
      </c>
      <c r="BH27" s="27" t="n">
        <v>40000</v>
      </c>
      <c r="BI27" s="21"/>
      <c r="BJ27" s="22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</row>
    <row r="28" customFormat="false" ht="12.75" hidden="false" customHeight="false" outlineLevel="0" collapsed="false">
      <c r="A28" s="0" t="n">
        <v>26813</v>
      </c>
      <c r="B28" s="0" t="s">
        <v>27</v>
      </c>
      <c r="C28" s="23" t="n">
        <v>3500</v>
      </c>
      <c r="D28" s="24" t="n">
        <v>36647</v>
      </c>
      <c r="E28" s="24" t="n">
        <v>39506</v>
      </c>
      <c r="F28" s="0" t="s">
        <v>17</v>
      </c>
      <c r="G28" s="41"/>
      <c r="H28" s="23" t="n">
        <v>3500</v>
      </c>
      <c r="I28" s="23" t="n">
        <v>3500</v>
      </c>
      <c r="J28" s="26" t="n">
        <v>0.1925</v>
      </c>
      <c r="K28" s="1" t="n">
        <f aca="false">ROUND((O28*31+P28*28+Q28*31+R28*30+S28*31+T28*30+U28*31+V28*31+W28*30+X28*31+Y28*30+Z28*31)*J28,0)</f>
        <v>245919</v>
      </c>
      <c r="L28" s="23" t="n">
        <v>3500</v>
      </c>
      <c r="M28" s="27" t="n">
        <v>3500</v>
      </c>
      <c r="N28" s="27" t="n">
        <v>3500</v>
      </c>
      <c r="O28" s="28" t="n">
        <v>3500</v>
      </c>
      <c r="P28" s="27" t="n">
        <v>3500</v>
      </c>
      <c r="Q28" s="27" t="n">
        <v>3500</v>
      </c>
      <c r="R28" s="27" t="n">
        <v>3500</v>
      </c>
      <c r="S28" s="27" t="n">
        <v>3500</v>
      </c>
      <c r="T28" s="27" t="n">
        <v>3500</v>
      </c>
      <c r="U28" s="27" t="n">
        <v>3500</v>
      </c>
      <c r="V28" s="27" t="n">
        <v>3500</v>
      </c>
      <c r="W28" s="27" t="n">
        <v>3500</v>
      </c>
      <c r="X28" s="27" t="n">
        <v>3500</v>
      </c>
      <c r="Y28" s="27" t="n">
        <v>3500</v>
      </c>
      <c r="Z28" s="27" t="n">
        <v>3500</v>
      </c>
      <c r="AA28" s="27" t="n">
        <v>3500</v>
      </c>
      <c r="AB28" s="27" t="n">
        <v>3500</v>
      </c>
      <c r="AC28" s="27" t="n">
        <v>3500</v>
      </c>
      <c r="AD28" s="27" t="n">
        <v>3500</v>
      </c>
      <c r="AE28" s="27" t="n">
        <v>3500</v>
      </c>
      <c r="AF28" s="27" t="n">
        <v>3500</v>
      </c>
      <c r="AG28" s="27" t="n">
        <v>3500</v>
      </c>
      <c r="AH28" s="27" t="n">
        <v>3500</v>
      </c>
      <c r="AI28" s="27" t="n">
        <v>3500</v>
      </c>
      <c r="AJ28" s="27" t="n">
        <v>3500</v>
      </c>
      <c r="AK28" s="27" t="n">
        <v>3500</v>
      </c>
      <c r="AL28" s="27" t="n">
        <v>3500</v>
      </c>
      <c r="AM28" s="27" t="n">
        <v>3500</v>
      </c>
      <c r="AN28" s="27" t="n">
        <v>3500</v>
      </c>
      <c r="AO28" s="27" t="n">
        <v>3500</v>
      </c>
      <c r="AP28" s="27" t="n">
        <v>3500</v>
      </c>
      <c r="AQ28" s="27" t="n">
        <v>3500</v>
      </c>
      <c r="AR28" s="27" t="n">
        <v>3500</v>
      </c>
      <c r="AS28" s="27" t="n">
        <v>3500</v>
      </c>
      <c r="AT28" s="27" t="n">
        <v>3500</v>
      </c>
      <c r="AU28" s="27" t="n">
        <v>3500</v>
      </c>
      <c r="AV28" s="27" t="n">
        <v>3500</v>
      </c>
      <c r="AW28" s="27" t="n">
        <v>3500</v>
      </c>
      <c r="AX28" s="27" t="n">
        <v>3500</v>
      </c>
      <c r="AY28" s="27" t="n">
        <v>3500</v>
      </c>
      <c r="AZ28" s="27" t="n">
        <v>3500</v>
      </c>
      <c r="BA28" s="27" t="n">
        <v>3500</v>
      </c>
      <c r="BB28" s="27" t="n">
        <v>3500</v>
      </c>
      <c r="BC28" s="27" t="n">
        <v>3500</v>
      </c>
      <c r="BD28" s="27" t="n">
        <v>3500</v>
      </c>
      <c r="BE28" s="27" t="n">
        <v>3500</v>
      </c>
      <c r="BF28" s="27" t="n">
        <v>3500</v>
      </c>
      <c r="BG28" s="27" t="n">
        <v>3500</v>
      </c>
      <c r="BH28" s="27" t="n">
        <v>3500</v>
      </c>
      <c r="BI28" s="27" t="n">
        <v>3500</v>
      </c>
      <c r="BJ28" s="35" t="n">
        <v>3500</v>
      </c>
      <c r="BK28" s="27" t="n">
        <v>3500</v>
      </c>
      <c r="BL28" s="27" t="n">
        <v>3500</v>
      </c>
      <c r="BM28" s="27" t="n">
        <v>3500</v>
      </c>
      <c r="BN28" s="27" t="n">
        <v>3500</v>
      </c>
      <c r="BO28" s="27" t="n">
        <v>3500</v>
      </c>
      <c r="BP28" s="27" t="n">
        <v>3500</v>
      </c>
      <c r="BQ28" s="27" t="n">
        <v>3500</v>
      </c>
      <c r="BR28" s="27" t="n">
        <v>3500</v>
      </c>
      <c r="BS28" s="27" t="n">
        <v>3500</v>
      </c>
      <c r="BT28" s="27" t="n">
        <v>3500</v>
      </c>
      <c r="BU28" s="27" t="n">
        <v>3500</v>
      </c>
      <c r="BV28" s="27" t="n">
        <v>3500</v>
      </c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</row>
    <row r="29" customFormat="false" ht="12.75" hidden="false" customHeight="false" outlineLevel="0" collapsed="false">
      <c r="A29" s="0" t="n">
        <v>27340</v>
      </c>
      <c r="B29" s="0" t="s">
        <v>28</v>
      </c>
      <c r="C29" s="23" t="n">
        <v>20000</v>
      </c>
      <c r="D29" s="24" t="n">
        <v>36923</v>
      </c>
      <c r="E29" s="24" t="n">
        <v>37287</v>
      </c>
      <c r="F29" s="0" t="s">
        <v>15</v>
      </c>
      <c r="G29" s="25" t="n">
        <v>37103</v>
      </c>
      <c r="H29" s="23" t="n">
        <v>20000</v>
      </c>
      <c r="I29" s="23" t="n">
        <v>20000</v>
      </c>
      <c r="J29" s="26" t="n">
        <v>0.3798</v>
      </c>
      <c r="K29" s="1" t="n">
        <f aca="false">ROUND((O29*31+P29*28+Q29*31+R29*30+S29*31+T29*30+U29*31+V29*31+W29*30+X29*31+Y29*30+Z29*31)*J29,0)</f>
        <v>2772540</v>
      </c>
      <c r="L29" s="23" t="n">
        <v>20000</v>
      </c>
      <c r="M29" s="27" t="n">
        <v>20000</v>
      </c>
      <c r="N29" s="27" t="n">
        <v>20000</v>
      </c>
      <c r="O29" s="28" t="n">
        <v>20000</v>
      </c>
      <c r="P29" s="29" t="n">
        <v>20000</v>
      </c>
      <c r="Q29" s="29" t="n">
        <v>20000</v>
      </c>
      <c r="R29" s="29" t="n">
        <v>20000</v>
      </c>
      <c r="S29" s="29" t="n">
        <v>20000</v>
      </c>
      <c r="T29" s="29" t="n">
        <v>20000</v>
      </c>
      <c r="U29" s="29" t="n">
        <v>20000</v>
      </c>
      <c r="V29" s="29" t="n">
        <v>20000</v>
      </c>
      <c r="W29" s="29" t="n">
        <v>20000</v>
      </c>
      <c r="X29" s="29" t="n">
        <v>20000</v>
      </c>
      <c r="Y29" s="29" t="n">
        <v>20000</v>
      </c>
      <c r="Z29" s="29" t="n">
        <v>20000</v>
      </c>
      <c r="AA29" s="29" t="n">
        <v>20000</v>
      </c>
      <c r="AB29" s="29" t="n">
        <v>20000</v>
      </c>
      <c r="AC29" s="29" t="n">
        <v>20000</v>
      </c>
      <c r="AD29" s="29" t="n">
        <v>20000</v>
      </c>
      <c r="AE29" s="29" t="n">
        <v>20000</v>
      </c>
      <c r="AF29" s="29" t="n">
        <v>20000</v>
      </c>
      <c r="AG29" s="29" t="n">
        <v>20000</v>
      </c>
      <c r="AH29" s="29" t="n">
        <v>20000</v>
      </c>
      <c r="AI29" s="29" t="n">
        <v>20000</v>
      </c>
      <c r="AJ29" s="29" t="n">
        <v>20000</v>
      </c>
      <c r="AK29" s="29" t="n">
        <v>20000</v>
      </c>
      <c r="AL29" s="29" t="n">
        <v>20000</v>
      </c>
      <c r="AM29" s="29" t="n">
        <v>20000</v>
      </c>
      <c r="AN29" s="29" t="n">
        <v>20000</v>
      </c>
      <c r="AO29" s="29" t="n">
        <v>20000</v>
      </c>
      <c r="AP29" s="29" t="n">
        <v>20000</v>
      </c>
      <c r="AQ29" s="29" t="n">
        <v>20000</v>
      </c>
      <c r="AR29" s="29" t="n">
        <v>20000</v>
      </c>
      <c r="AS29" s="29" t="n">
        <v>20000</v>
      </c>
      <c r="AT29" s="29" t="n">
        <v>20000</v>
      </c>
      <c r="AU29" s="29" t="n">
        <v>20000</v>
      </c>
      <c r="AV29" s="29" t="n">
        <v>20000</v>
      </c>
      <c r="AW29" s="29" t="n">
        <v>20000</v>
      </c>
      <c r="AX29" s="29" t="n">
        <v>20000</v>
      </c>
      <c r="AY29" s="29" t="n">
        <v>20000</v>
      </c>
      <c r="AZ29" s="29" t="n">
        <v>20000</v>
      </c>
      <c r="BA29" s="29" t="n">
        <v>20000</v>
      </c>
      <c r="BB29" s="29" t="n">
        <v>20000</v>
      </c>
      <c r="BC29" s="29" t="n">
        <v>20000</v>
      </c>
      <c r="BD29" s="29" t="n">
        <v>20000</v>
      </c>
      <c r="BE29" s="29" t="n">
        <v>20000</v>
      </c>
      <c r="BF29" s="29" t="n">
        <v>20000</v>
      </c>
      <c r="BG29" s="29" t="n">
        <v>20000</v>
      </c>
      <c r="BH29" s="29" t="n">
        <v>20000</v>
      </c>
      <c r="BI29" s="21"/>
      <c r="BJ29" s="22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</row>
    <row r="30" customFormat="false" ht="12.75" hidden="false" customHeight="false" outlineLevel="0" collapsed="false">
      <c r="A30" s="0" t="n">
        <v>21165</v>
      </c>
      <c r="B30" s="0" t="s">
        <v>29</v>
      </c>
      <c r="C30" s="23" t="n">
        <v>150000</v>
      </c>
      <c r="D30" s="24" t="n">
        <v>33679</v>
      </c>
      <c r="E30" s="24" t="n">
        <v>39172</v>
      </c>
      <c r="F30" s="0" t="s">
        <v>15</v>
      </c>
      <c r="G30" s="25" t="n">
        <v>38807</v>
      </c>
      <c r="H30" s="23" t="n">
        <v>150000</v>
      </c>
      <c r="I30" s="23" t="n">
        <v>150000</v>
      </c>
      <c r="J30" s="26" t="n">
        <v>0.3391</v>
      </c>
      <c r="K30" s="1" t="n">
        <f aca="false">ROUND((O30*31+P30*28+Q30*31+R30*30+S30*31+T30*30+U30*31+V30*31+W30*30+X30*31+Y30*30+Z30*31)*J30,0)</f>
        <v>18565725</v>
      </c>
      <c r="L30" s="23" t="n">
        <v>150000</v>
      </c>
      <c r="M30" s="27" t="n">
        <v>150000</v>
      </c>
      <c r="N30" s="27" t="n">
        <v>150000</v>
      </c>
      <c r="O30" s="28" t="n">
        <v>150000</v>
      </c>
      <c r="P30" s="27" t="n">
        <v>150000</v>
      </c>
      <c r="Q30" s="27" t="n">
        <v>150000</v>
      </c>
      <c r="R30" s="27" t="n">
        <v>150000</v>
      </c>
      <c r="S30" s="27" t="n">
        <v>150000</v>
      </c>
      <c r="T30" s="27" t="n">
        <v>150000</v>
      </c>
      <c r="U30" s="27" t="n">
        <v>150000</v>
      </c>
      <c r="V30" s="27" t="n">
        <v>150000</v>
      </c>
      <c r="W30" s="27" t="n">
        <v>150000</v>
      </c>
      <c r="X30" s="27" t="n">
        <v>150000</v>
      </c>
      <c r="Y30" s="27" t="n">
        <v>150000</v>
      </c>
      <c r="Z30" s="27" t="n">
        <v>150000</v>
      </c>
      <c r="AA30" s="27" t="n">
        <v>150000</v>
      </c>
      <c r="AB30" s="27" t="n">
        <v>150000</v>
      </c>
      <c r="AC30" s="27" t="n">
        <v>150000</v>
      </c>
      <c r="AD30" s="27" t="n">
        <v>150000</v>
      </c>
      <c r="AE30" s="27" t="n">
        <v>150000</v>
      </c>
      <c r="AF30" s="27" t="n">
        <v>150000</v>
      </c>
      <c r="AG30" s="27" t="n">
        <v>150000</v>
      </c>
      <c r="AH30" s="27" t="n">
        <v>150000</v>
      </c>
      <c r="AI30" s="27" t="n">
        <v>150000</v>
      </c>
      <c r="AJ30" s="27" t="n">
        <v>150000</v>
      </c>
      <c r="AK30" s="27" t="n">
        <v>150000</v>
      </c>
      <c r="AL30" s="27" t="n">
        <v>150000</v>
      </c>
      <c r="AM30" s="27" t="n">
        <v>150000</v>
      </c>
      <c r="AN30" s="27" t="n">
        <v>150000</v>
      </c>
      <c r="AO30" s="27" t="n">
        <v>150000</v>
      </c>
      <c r="AP30" s="27" t="n">
        <v>150000</v>
      </c>
      <c r="AQ30" s="27" t="n">
        <v>150000</v>
      </c>
      <c r="AR30" s="27" t="n">
        <v>150000</v>
      </c>
      <c r="AS30" s="27" t="n">
        <v>150000</v>
      </c>
      <c r="AT30" s="27" t="n">
        <v>150000</v>
      </c>
      <c r="AU30" s="27" t="n">
        <v>150000</v>
      </c>
      <c r="AV30" s="27" t="n">
        <v>150000</v>
      </c>
      <c r="AW30" s="27" t="n">
        <v>150000</v>
      </c>
      <c r="AX30" s="27" t="n">
        <v>150000</v>
      </c>
      <c r="AY30" s="27" t="n">
        <v>150000</v>
      </c>
      <c r="AZ30" s="27" t="n">
        <v>150000</v>
      </c>
      <c r="BA30" s="27" t="n">
        <v>150000</v>
      </c>
      <c r="BB30" s="27" t="n">
        <v>150000</v>
      </c>
      <c r="BC30" s="27" t="n">
        <v>150000</v>
      </c>
      <c r="BD30" s="27" t="n">
        <v>150000</v>
      </c>
      <c r="BE30" s="27" t="n">
        <v>150000</v>
      </c>
      <c r="BF30" s="27" t="n">
        <v>150000</v>
      </c>
      <c r="BG30" s="27" t="n">
        <v>150000</v>
      </c>
      <c r="BH30" s="27" t="n">
        <v>150000</v>
      </c>
      <c r="BI30" s="29" t="n">
        <v>40000</v>
      </c>
      <c r="BJ30" s="30" t="n">
        <v>40000</v>
      </c>
      <c r="BK30" s="29" t="n">
        <v>40000</v>
      </c>
      <c r="BL30" s="29" t="n">
        <v>40000</v>
      </c>
      <c r="BM30" s="29" t="n">
        <v>40000</v>
      </c>
      <c r="BN30" s="29" t="n">
        <v>40000</v>
      </c>
      <c r="BO30" s="29" t="n">
        <v>40000</v>
      </c>
      <c r="BP30" s="29" t="n">
        <v>40000</v>
      </c>
      <c r="BQ30" s="29" t="n">
        <v>40000</v>
      </c>
      <c r="BR30" s="29" t="n">
        <v>40000</v>
      </c>
      <c r="BS30" s="29" t="n">
        <v>40000</v>
      </c>
      <c r="BT30" s="29" t="n">
        <v>40000</v>
      </c>
      <c r="BU30" s="29" t="n">
        <v>40000</v>
      </c>
      <c r="BV30" s="29" t="n">
        <v>40000</v>
      </c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</row>
    <row r="31" customFormat="false" ht="12.75" hidden="false" customHeight="false" outlineLevel="0" collapsed="false">
      <c r="A31" s="0" t="n">
        <v>25841</v>
      </c>
      <c r="B31" s="0" t="s">
        <v>30</v>
      </c>
      <c r="C31" s="23" t="n">
        <v>40000</v>
      </c>
      <c r="D31" s="24" t="n">
        <v>35827</v>
      </c>
      <c r="E31" s="24" t="n">
        <v>37560</v>
      </c>
      <c r="F31" s="0" t="s">
        <v>15</v>
      </c>
      <c r="G31" s="25" t="n">
        <v>37195</v>
      </c>
      <c r="H31" s="23" t="n">
        <v>40000</v>
      </c>
      <c r="I31" s="23" t="n">
        <v>40000</v>
      </c>
      <c r="J31" s="26" t="n">
        <v>0.1075</v>
      </c>
      <c r="K31" s="1" t="n">
        <f aca="false">ROUND((O31*31+P31*28+Q31*31+R31*30+S31*31+T31*30+U31*31+V31*31+W31*30+X31*31+Y31*30+Z31*31)*J31,0)</f>
        <v>1569500</v>
      </c>
      <c r="L31" s="27" t="n">
        <v>40000</v>
      </c>
      <c r="M31" s="27" t="n">
        <v>40000</v>
      </c>
      <c r="N31" s="27" t="n">
        <v>40000</v>
      </c>
      <c r="O31" s="28" t="n">
        <v>40000</v>
      </c>
      <c r="P31" s="27" t="n">
        <v>40000</v>
      </c>
      <c r="Q31" s="27" t="n">
        <v>40000</v>
      </c>
      <c r="R31" s="27" t="n">
        <v>40000</v>
      </c>
      <c r="S31" s="27" t="n">
        <v>40000</v>
      </c>
      <c r="T31" s="27" t="n">
        <v>40000</v>
      </c>
      <c r="U31" s="27" t="n">
        <v>40000</v>
      </c>
      <c r="V31" s="27" t="n">
        <v>40000</v>
      </c>
      <c r="W31" s="27" t="n">
        <v>40000</v>
      </c>
      <c r="X31" s="27" t="n">
        <v>40000</v>
      </c>
      <c r="Y31" s="29" t="n">
        <v>40000</v>
      </c>
      <c r="Z31" s="29" t="n">
        <v>40000</v>
      </c>
      <c r="AA31" s="29" t="n">
        <v>40000</v>
      </c>
      <c r="AB31" s="29" t="n">
        <v>40000</v>
      </c>
      <c r="AC31" s="29" t="n">
        <v>40000</v>
      </c>
      <c r="AD31" s="29" t="n">
        <v>40000</v>
      </c>
      <c r="AE31" s="29" t="n">
        <v>40000</v>
      </c>
      <c r="AF31" s="29" t="n">
        <v>40000</v>
      </c>
      <c r="AG31" s="29" t="n">
        <v>40000</v>
      </c>
      <c r="AH31" s="29" t="n">
        <v>40000</v>
      </c>
      <c r="AI31" s="29" t="n">
        <v>40000</v>
      </c>
      <c r="AJ31" s="29" t="n">
        <v>40000</v>
      </c>
      <c r="AK31" s="29" t="n">
        <v>40000</v>
      </c>
      <c r="AL31" s="29" t="n">
        <v>40000</v>
      </c>
      <c r="AM31" s="29" t="n">
        <v>40000</v>
      </c>
      <c r="AN31" s="29" t="n">
        <v>40000</v>
      </c>
      <c r="AO31" s="29" t="n">
        <v>40000</v>
      </c>
      <c r="AP31" s="29" t="n">
        <v>40000</v>
      </c>
      <c r="AQ31" s="29" t="n">
        <v>40000</v>
      </c>
      <c r="AR31" s="29" t="n">
        <v>40000</v>
      </c>
      <c r="AS31" s="29" t="n">
        <v>40000</v>
      </c>
      <c r="AT31" s="29" t="n">
        <v>40000</v>
      </c>
      <c r="AU31" s="29" t="n">
        <v>40000</v>
      </c>
      <c r="AV31" s="29" t="n">
        <v>40000</v>
      </c>
      <c r="AW31" s="29" t="n">
        <v>40000</v>
      </c>
      <c r="AX31" s="29" t="n">
        <v>40000</v>
      </c>
      <c r="AY31" s="29" t="n">
        <v>40000</v>
      </c>
      <c r="AZ31" s="29" t="n">
        <v>40000</v>
      </c>
      <c r="BA31" s="29" t="n">
        <v>40000</v>
      </c>
      <c r="BB31" s="29" t="n">
        <v>40000</v>
      </c>
      <c r="BC31" s="29" t="n">
        <v>40000</v>
      </c>
      <c r="BD31" s="29" t="n">
        <v>40000</v>
      </c>
      <c r="BE31" s="29" t="n">
        <v>40000</v>
      </c>
      <c r="BF31" s="29" t="n">
        <v>40000</v>
      </c>
      <c r="BG31" s="29" t="n">
        <v>40000</v>
      </c>
      <c r="BH31" s="29" t="n">
        <v>40000</v>
      </c>
      <c r="BI31" s="29" t="n">
        <v>40000</v>
      </c>
      <c r="BJ31" s="30" t="n">
        <v>40000</v>
      </c>
      <c r="BK31" s="29" t="n">
        <v>40000</v>
      </c>
      <c r="BL31" s="29" t="n">
        <v>40000</v>
      </c>
      <c r="BM31" s="29" t="n">
        <v>40000</v>
      </c>
      <c r="BN31" s="29" t="n">
        <v>40000</v>
      </c>
      <c r="BO31" s="29" t="n">
        <v>40000</v>
      </c>
      <c r="BP31" s="29" t="n">
        <v>40000</v>
      </c>
      <c r="BQ31" s="29" t="n">
        <v>40000</v>
      </c>
      <c r="BR31" s="29" t="n">
        <v>40000</v>
      </c>
      <c r="BS31" s="29" t="n">
        <v>40000</v>
      </c>
      <c r="BT31" s="29" t="n">
        <v>40000</v>
      </c>
      <c r="BU31" s="29" t="n">
        <v>40000</v>
      </c>
      <c r="BV31" s="29" t="n">
        <v>40000</v>
      </c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</row>
    <row r="32" customFormat="false" ht="12.75" hidden="false" customHeight="false" outlineLevel="0" collapsed="false">
      <c r="A32" s="0" t="n">
        <v>26511</v>
      </c>
      <c r="B32" s="0" t="s">
        <v>30</v>
      </c>
      <c r="C32" s="23" t="n">
        <v>21000</v>
      </c>
      <c r="D32" s="24" t="n">
        <v>36100</v>
      </c>
      <c r="E32" s="24" t="n">
        <v>37560</v>
      </c>
      <c r="F32" s="24" t="s">
        <v>15</v>
      </c>
      <c r="G32" s="25" t="n">
        <v>37195</v>
      </c>
      <c r="H32" s="23" t="n">
        <v>21000</v>
      </c>
      <c r="I32" s="23" t="n">
        <v>21000</v>
      </c>
      <c r="J32" s="26" t="n">
        <v>0.1075</v>
      </c>
      <c r="K32" s="1" t="n">
        <f aca="false">ROUND((O32*31+P32*28+Q32*31+R32*30+S32*31+T32*30+U32*31+V32*31+W32*30+X32*31+Y32*30+Z32*31)*J32,0)</f>
        <v>823988</v>
      </c>
      <c r="L32" s="27" t="n">
        <v>21000</v>
      </c>
      <c r="M32" s="27" t="n">
        <v>21000</v>
      </c>
      <c r="N32" s="27" t="n">
        <v>21000</v>
      </c>
      <c r="O32" s="28" t="n">
        <v>21000</v>
      </c>
      <c r="P32" s="27" t="n">
        <v>21000</v>
      </c>
      <c r="Q32" s="27" t="n">
        <v>21000</v>
      </c>
      <c r="R32" s="27" t="n">
        <v>21000</v>
      </c>
      <c r="S32" s="27" t="n">
        <v>21000</v>
      </c>
      <c r="T32" s="27" t="n">
        <v>21000</v>
      </c>
      <c r="U32" s="27" t="n">
        <v>21000</v>
      </c>
      <c r="V32" s="27" t="n">
        <v>21000</v>
      </c>
      <c r="W32" s="27" t="n">
        <v>21000</v>
      </c>
      <c r="X32" s="27" t="n">
        <v>21000</v>
      </c>
      <c r="Y32" s="29" t="n">
        <v>21000</v>
      </c>
      <c r="Z32" s="29" t="n">
        <v>21000</v>
      </c>
      <c r="AA32" s="29" t="n">
        <v>21000</v>
      </c>
      <c r="AB32" s="29" t="n">
        <v>21000</v>
      </c>
      <c r="AC32" s="29" t="n">
        <v>21000</v>
      </c>
      <c r="AD32" s="29" t="n">
        <v>21000</v>
      </c>
      <c r="AE32" s="29" t="n">
        <v>21000</v>
      </c>
      <c r="AF32" s="29" t="n">
        <v>21000</v>
      </c>
      <c r="AG32" s="29" t="n">
        <v>21000</v>
      </c>
      <c r="AH32" s="29" t="n">
        <v>21000</v>
      </c>
      <c r="AI32" s="29" t="n">
        <v>21000</v>
      </c>
      <c r="AJ32" s="29" t="n">
        <v>21000</v>
      </c>
      <c r="AK32" s="29" t="n">
        <v>21000</v>
      </c>
      <c r="AL32" s="29" t="n">
        <v>21000</v>
      </c>
      <c r="AM32" s="29" t="n">
        <v>21000</v>
      </c>
      <c r="AN32" s="29" t="n">
        <v>21000</v>
      </c>
      <c r="AO32" s="29" t="n">
        <v>21000</v>
      </c>
      <c r="AP32" s="29" t="n">
        <v>21000</v>
      </c>
      <c r="AQ32" s="29" t="n">
        <v>21000</v>
      </c>
      <c r="AR32" s="29" t="n">
        <v>21000</v>
      </c>
      <c r="AS32" s="29" t="n">
        <v>21000</v>
      </c>
      <c r="AT32" s="29" t="n">
        <v>21000</v>
      </c>
      <c r="AU32" s="29" t="n">
        <v>21000</v>
      </c>
      <c r="AV32" s="29" t="n">
        <v>21000</v>
      </c>
      <c r="AW32" s="29" t="n">
        <v>21000</v>
      </c>
      <c r="AX32" s="29" t="n">
        <v>21000</v>
      </c>
      <c r="AY32" s="29" t="n">
        <v>21000</v>
      </c>
      <c r="AZ32" s="29" t="n">
        <v>21000</v>
      </c>
      <c r="BA32" s="29" t="n">
        <v>21000</v>
      </c>
      <c r="BB32" s="29" t="n">
        <v>21000</v>
      </c>
      <c r="BC32" s="29" t="n">
        <v>21000</v>
      </c>
      <c r="BD32" s="29" t="n">
        <v>21000</v>
      </c>
      <c r="BE32" s="29" t="n">
        <v>21000</v>
      </c>
      <c r="BF32" s="29" t="n">
        <v>21000</v>
      </c>
      <c r="BG32" s="29" t="n">
        <v>21000</v>
      </c>
      <c r="BH32" s="29" t="n">
        <v>21000</v>
      </c>
      <c r="BI32" s="29" t="n">
        <v>10000</v>
      </c>
      <c r="BJ32" s="30" t="n">
        <v>10000</v>
      </c>
      <c r="BK32" s="29" t="n">
        <v>10000</v>
      </c>
      <c r="BL32" s="29" t="n">
        <v>10000</v>
      </c>
      <c r="BM32" s="29" t="n">
        <v>10000</v>
      </c>
      <c r="BN32" s="29" t="n">
        <v>10000</v>
      </c>
      <c r="BO32" s="29" t="n">
        <v>10000</v>
      </c>
      <c r="BP32" s="29" t="n">
        <v>10000</v>
      </c>
      <c r="BQ32" s="29" t="n">
        <v>10000</v>
      </c>
      <c r="BR32" s="29" t="n">
        <v>10000</v>
      </c>
      <c r="BS32" s="29" t="n">
        <v>10000</v>
      </c>
      <c r="BT32" s="29" t="n">
        <v>10000</v>
      </c>
      <c r="BU32" s="29" t="n">
        <v>10000</v>
      </c>
      <c r="BV32" s="29" t="n">
        <v>10000</v>
      </c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</row>
    <row r="33" customFormat="false" ht="12.75" hidden="false" customHeight="false" outlineLevel="0" collapsed="false">
      <c r="A33" s="0" t="n">
        <v>26819</v>
      </c>
      <c r="B33" s="0" t="s">
        <v>31</v>
      </c>
      <c r="C33" s="23" t="n">
        <v>10000</v>
      </c>
      <c r="D33" s="24" t="n">
        <v>36647</v>
      </c>
      <c r="E33" s="24" t="n">
        <v>38472</v>
      </c>
      <c r="F33" s="0" t="s">
        <v>15</v>
      </c>
      <c r="G33" s="25" t="n">
        <v>38107</v>
      </c>
      <c r="H33" s="23" t="n">
        <v>10000</v>
      </c>
      <c r="I33" s="23" t="n">
        <v>10000</v>
      </c>
      <c r="J33" s="26" t="n">
        <v>0.12</v>
      </c>
      <c r="K33" s="1" t="n">
        <f aca="false">ROUND((O33*31+P33*28+Q33*31+R33*30+S33*31+T33*30+U33*31+V33*31+W33*30+X33*31+Y33*30+Z33*31)*J33,0)</f>
        <v>438000</v>
      </c>
      <c r="L33" s="23" t="n">
        <v>10000</v>
      </c>
      <c r="M33" s="27" t="n">
        <v>10000</v>
      </c>
      <c r="N33" s="27" t="n">
        <v>10000</v>
      </c>
      <c r="O33" s="28" t="n">
        <v>10000</v>
      </c>
      <c r="P33" s="27" t="n">
        <v>10000</v>
      </c>
      <c r="Q33" s="27" t="n">
        <v>10000</v>
      </c>
      <c r="R33" s="27" t="n">
        <v>10000</v>
      </c>
      <c r="S33" s="27" t="n">
        <v>10000</v>
      </c>
      <c r="T33" s="27" t="n">
        <v>10000</v>
      </c>
      <c r="U33" s="27" t="n">
        <v>10000</v>
      </c>
      <c r="V33" s="27" t="n">
        <v>10000</v>
      </c>
      <c r="W33" s="27" t="n">
        <v>10000</v>
      </c>
      <c r="X33" s="27" t="n">
        <v>10000</v>
      </c>
      <c r="Y33" s="27" t="n">
        <v>10000</v>
      </c>
      <c r="Z33" s="27" t="n">
        <v>10000</v>
      </c>
      <c r="AA33" s="27" t="n">
        <v>10000</v>
      </c>
      <c r="AB33" s="27" t="n">
        <v>10000</v>
      </c>
      <c r="AC33" s="27" t="n">
        <v>10000</v>
      </c>
      <c r="AD33" s="27" t="n">
        <v>10000</v>
      </c>
      <c r="AE33" s="27" t="n">
        <v>10000</v>
      </c>
      <c r="AF33" s="27" t="n">
        <v>10000</v>
      </c>
      <c r="AG33" s="27" t="n">
        <v>10000</v>
      </c>
      <c r="AH33" s="27" t="n">
        <v>10000</v>
      </c>
      <c r="AI33" s="27" t="n">
        <v>10000</v>
      </c>
      <c r="AJ33" s="27" t="n">
        <v>10000</v>
      </c>
      <c r="AK33" s="27" t="n">
        <v>10000</v>
      </c>
      <c r="AL33" s="27" t="n">
        <v>10000</v>
      </c>
      <c r="AM33" s="27" t="n">
        <v>10000</v>
      </c>
      <c r="AN33" s="27" t="n">
        <v>10000</v>
      </c>
      <c r="AO33" s="27" t="n">
        <v>10000</v>
      </c>
      <c r="AP33" s="27" t="n">
        <v>10000</v>
      </c>
      <c r="AQ33" s="27" t="n">
        <v>10000</v>
      </c>
      <c r="AR33" s="27" t="n">
        <v>10000</v>
      </c>
      <c r="AS33" s="27" t="n">
        <v>10000</v>
      </c>
      <c r="AT33" s="27" t="n">
        <v>10000</v>
      </c>
      <c r="AU33" s="27" t="n">
        <v>10000</v>
      </c>
      <c r="AV33" s="27" t="n">
        <v>10000</v>
      </c>
      <c r="AW33" s="27" t="n">
        <v>10000</v>
      </c>
      <c r="AX33" s="27" t="n">
        <v>10000</v>
      </c>
      <c r="AY33" s="27" t="n">
        <v>10000</v>
      </c>
      <c r="AZ33" s="27" t="n">
        <v>10000</v>
      </c>
      <c r="BA33" s="27" t="n">
        <v>10000</v>
      </c>
      <c r="BB33" s="27" t="n">
        <v>10000</v>
      </c>
      <c r="BC33" s="29" t="n">
        <v>10000</v>
      </c>
      <c r="BD33" s="29" t="n">
        <v>10000</v>
      </c>
      <c r="BE33" s="29" t="n">
        <v>10000</v>
      </c>
      <c r="BF33" s="29" t="n">
        <v>10000</v>
      </c>
      <c r="BG33" s="29" t="n">
        <v>10000</v>
      </c>
      <c r="BH33" s="29" t="n">
        <v>10000</v>
      </c>
      <c r="BI33" s="27" t="n">
        <v>14000</v>
      </c>
      <c r="BJ33" s="35" t="n">
        <v>14000</v>
      </c>
      <c r="BK33" s="27" t="n">
        <v>14000</v>
      </c>
      <c r="BL33" s="27" t="n">
        <v>14000</v>
      </c>
      <c r="BM33" s="27" t="n">
        <v>14000</v>
      </c>
      <c r="BN33" s="21"/>
      <c r="BO33" s="21"/>
      <c r="BP33" s="21"/>
      <c r="BQ33" s="21"/>
      <c r="BR33" s="21"/>
      <c r="BS33" s="21"/>
      <c r="BT33" s="21"/>
      <c r="BU33" s="27" t="n">
        <v>14000</v>
      </c>
      <c r="BV33" s="27" t="n">
        <v>14000</v>
      </c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</row>
    <row r="34" customFormat="false" ht="12.75" hidden="false" customHeight="false" outlineLevel="0" collapsed="false">
      <c r="A34" s="0" t="n">
        <v>27454</v>
      </c>
      <c r="B34" s="0" t="s">
        <v>32</v>
      </c>
      <c r="C34" s="23" t="n">
        <v>27500</v>
      </c>
      <c r="D34" s="24" t="n">
        <v>37257</v>
      </c>
      <c r="E34" s="24" t="n">
        <v>37621</v>
      </c>
      <c r="F34" s="0" t="s">
        <v>17</v>
      </c>
      <c r="G34" s="33"/>
      <c r="J34" s="26" t="n">
        <v>1.147</v>
      </c>
      <c r="K34" s="1" t="n">
        <f aca="false">ROUND((O34*31+P34*28+Q34*31+R34*30+S34*31+T34*30+U34*31+V34*31+W34*30+X34*31+Y34*30+Z34*31)*J34,0)</f>
        <v>11513013</v>
      </c>
      <c r="M34" s="21"/>
      <c r="N34" s="21"/>
      <c r="O34" s="28" t="n">
        <v>27500</v>
      </c>
      <c r="P34" s="27" t="n">
        <v>27500</v>
      </c>
      <c r="Q34" s="27" t="n">
        <v>27500</v>
      </c>
      <c r="R34" s="27" t="n">
        <v>27500</v>
      </c>
      <c r="S34" s="27" t="n">
        <v>27500</v>
      </c>
      <c r="T34" s="27" t="n">
        <v>27500</v>
      </c>
      <c r="U34" s="27" t="n">
        <v>27500</v>
      </c>
      <c r="V34" s="27" t="n">
        <v>27500</v>
      </c>
      <c r="W34" s="27" t="n">
        <v>27500</v>
      </c>
      <c r="X34" s="27" t="n">
        <v>27500</v>
      </c>
      <c r="Y34" s="27" t="n">
        <v>27500</v>
      </c>
      <c r="Z34" s="27" t="n">
        <v>27500</v>
      </c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2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</row>
    <row r="35" customFormat="false" ht="12.75" hidden="false" customHeight="false" outlineLevel="0" collapsed="false">
      <c r="A35" s="0" t="n">
        <v>26816</v>
      </c>
      <c r="B35" s="0" t="s">
        <v>33</v>
      </c>
      <c r="C35" s="23" t="n">
        <v>21500</v>
      </c>
      <c r="D35" s="24" t="n">
        <v>36647</v>
      </c>
      <c r="E35" s="24" t="n">
        <v>38472</v>
      </c>
      <c r="F35" s="0" t="s">
        <v>17</v>
      </c>
      <c r="G35" s="33"/>
      <c r="H35" s="23" t="n">
        <v>21500</v>
      </c>
      <c r="I35" s="23" t="n">
        <v>21500</v>
      </c>
      <c r="J35" s="26" t="n">
        <v>0.17</v>
      </c>
      <c r="K35" s="1" t="n">
        <f aca="false">ROUND((O35*31+P35*28+Q35*31+R35*30+S35*31+T35*30+U35*31+V35*31+W35*30+X35*31+Y35*30+Z35*31)*J35,0)</f>
        <v>1334075</v>
      </c>
      <c r="L35" s="23" t="n">
        <v>21500</v>
      </c>
      <c r="M35" s="27" t="n">
        <v>21500</v>
      </c>
      <c r="N35" s="27" t="n">
        <v>21500</v>
      </c>
      <c r="O35" s="28" t="n">
        <v>21500</v>
      </c>
      <c r="P35" s="27" t="n">
        <v>21500</v>
      </c>
      <c r="Q35" s="27" t="n">
        <v>21500</v>
      </c>
      <c r="R35" s="27" t="n">
        <v>21500</v>
      </c>
      <c r="S35" s="27" t="n">
        <v>21500</v>
      </c>
      <c r="T35" s="27" t="n">
        <v>21500</v>
      </c>
      <c r="U35" s="27" t="n">
        <v>21500</v>
      </c>
      <c r="V35" s="27" t="n">
        <v>21500</v>
      </c>
      <c r="W35" s="27" t="n">
        <v>21500</v>
      </c>
      <c r="X35" s="27" t="n">
        <v>21500</v>
      </c>
      <c r="Y35" s="27" t="n">
        <v>21500</v>
      </c>
      <c r="Z35" s="27" t="n">
        <v>21500</v>
      </c>
      <c r="AA35" s="27" t="n">
        <v>21500</v>
      </c>
      <c r="AB35" s="27" t="n">
        <v>21500</v>
      </c>
      <c r="AC35" s="27" t="n">
        <v>21500</v>
      </c>
      <c r="AD35" s="27" t="n">
        <v>21500</v>
      </c>
      <c r="AE35" s="27" t="n">
        <v>21500</v>
      </c>
      <c r="AF35" s="27" t="n">
        <v>21500</v>
      </c>
      <c r="AG35" s="27" t="n">
        <v>21500</v>
      </c>
      <c r="AH35" s="27" t="n">
        <v>21500</v>
      </c>
      <c r="AI35" s="27" t="n">
        <v>21500</v>
      </c>
      <c r="AJ35" s="27" t="n">
        <v>21500</v>
      </c>
      <c r="AK35" s="27" t="n">
        <v>21500</v>
      </c>
      <c r="AL35" s="27" t="n">
        <v>21500</v>
      </c>
      <c r="AM35" s="27" t="n">
        <v>21500</v>
      </c>
      <c r="AN35" s="27" t="n">
        <v>21500</v>
      </c>
      <c r="AO35" s="27" t="n">
        <v>21500</v>
      </c>
      <c r="AP35" s="27" t="n">
        <v>21500</v>
      </c>
      <c r="AQ35" s="27" t="n">
        <v>21500</v>
      </c>
      <c r="AR35" s="27" t="n">
        <v>21500</v>
      </c>
      <c r="AS35" s="27" t="n">
        <v>21500</v>
      </c>
      <c r="AT35" s="27" t="n">
        <v>21500</v>
      </c>
      <c r="AU35" s="27" t="n">
        <v>21500</v>
      </c>
      <c r="AV35" s="27" t="n">
        <v>21500</v>
      </c>
      <c r="AW35" s="27" t="n">
        <v>21500</v>
      </c>
      <c r="AX35" s="27" t="n">
        <v>21500</v>
      </c>
      <c r="AY35" s="27" t="n">
        <v>21500</v>
      </c>
      <c r="AZ35" s="27" t="n">
        <v>21500</v>
      </c>
      <c r="BA35" s="27" t="n">
        <v>21500</v>
      </c>
      <c r="BB35" s="27" t="n">
        <v>21500</v>
      </c>
      <c r="BC35" s="21"/>
      <c r="BD35" s="21"/>
      <c r="BE35" s="21"/>
      <c r="BF35" s="21"/>
      <c r="BG35" s="21"/>
      <c r="BH35" s="21"/>
      <c r="BI35" s="29" t="n">
        <v>20000</v>
      </c>
      <c r="BJ35" s="30" t="n">
        <v>20000</v>
      </c>
      <c r="BK35" s="29" t="n">
        <v>20000</v>
      </c>
      <c r="BL35" s="29" t="n">
        <v>20000</v>
      </c>
      <c r="BM35" s="29" t="n">
        <v>20000</v>
      </c>
      <c r="BN35" s="29" t="n">
        <v>20000</v>
      </c>
      <c r="BO35" s="29" t="n">
        <v>20000</v>
      </c>
      <c r="BP35" s="29" t="n">
        <v>20000</v>
      </c>
      <c r="BQ35" s="29" t="n">
        <v>20000</v>
      </c>
      <c r="BR35" s="29" t="n">
        <v>20000</v>
      </c>
      <c r="BS35" s="29" t="n">
        <v>20000</v>
      </c>
      <c r="BT35" s="29" t="n">
        <v>20000</v>
      </c>
      <c r="BU35" s="29" t="n">
        <v>20000</v>
      </c>
      <c r="BV35" s="29" t="n">
        <v>20000</v>
      </c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</row>
    <row r="36" customFormat="false" ht="12.75" hidden="false" customHeight="false" outlineLevel="0" collapsed="false">
      <c r="A36" s="0" t="n">
        <v>27293</v>
      </c>
      <c r="B36" s="0" t="s">
        <v>34</v>
      </c>
      <c r="C36" s="23" t="n">
        <v>49000</v>
      </c>
      <c r="D36" s="24" t="n">
        <v>36831</v>
      </c>
      <c r="E36" s="24" t="n">
        <v>37195</v>
      </c>
      <c r="F36" s="0" t="s">
        <v>17</v>
      </c>
      <c r="G36" s="33"/>
      <c r="H36" s="23" t="n">
        <v>49000</v>
      </c>
      <c r="I36" s="23" t="n">
        <v>49000</v>
      </c>
      <c r="J36" s="26" t="n">
        <v>0.285</v>
      </c>
      <c r="K36" s="1" t="n">
        <f aca="false">ROUND((O36*31+P36*28+Q36*31+R36*30+S36*31+T36*30+U36*31+V36*31+W36*30+X36*31+Y36*30+Z36*31)*J36,0)</f>
        <v>0</v>
      </c>
      <c r="L36" s="23" t="n">
        <v>49000</v>
      </c>
      <c r="M36" s="21"/>
      <c r="N36" s="21"/>
      <c r="O36" s="34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2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</row>
    <row r="37" customFormat="false" ht="12.75" hidden="false" customHeight="false" outlineLevel="0" collapsed="false">
      <c r="A37" s="0" t="n">
        <v>27352</v>
      </c>
      <c r="B37" s="0" t="s">
        <v>34</v>
      </c>
      <c r="C37" s="23" t="n">
        <v>21500</v>
      </c>
      <c r="D37" s="24" t="n">
        <v>37196</v>
      </c>
      <c r="E37" s="24" t="n">
        <v>37560</v>
      </c>
      <c r="F37" s="0" t="s">
        <v>17</v>
      </c>
      <c r="G37" s="33"/>
      <c r="J37" s="26" t="n">
        <v>0.3</v>
      </c>
      <c r="K37" s="1" t="n">
        <f aca="false">ROUND((O37*31+P37*28+Q37*31+R37*30+S37*31+T37*30+U37*31+V37*31+W37*30+X37*31+Y37*30+Z37*31)*J37,0)</f>
        <v>1960800</v>
      </c>
      <c r="M37" s="27" t="n">
        <v>21500</v>
      </c>
      <c r="N37" s="27" t="n">
        <v>21500</v>
      </c>
      <c r="O37" s="28" t="n">
        <v>21500</v>
      </c>
      <c r="P37" s="27" t="n">
        <v>21500</v>
      </c>
      <c r="Q37" s="27" t="n">
        <v>21500</v>
      </c>
      <c r="R37" s="27" t="n">
        <v>21500</v>
      </c>
      <c r="S37" s="27" t="n">
        <v>21500</v>
      </c>
      <c r="T37" s="27" t="n">
        <v>21500</v>
      </c>
      <c r="U37" s="27" t="n">
        <v>21500</v>
      </c>
      <c r="V37" s="27" t="n">
        <v>21500</v>
      </c>
      <c r="W37" s="27" t="n">
        <v>21500</v>
      </c>
      <c r="X37" s="27" t="n">
        <v>21500</v>
      </c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2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</row>
    <row r="38" customFormat="false" ht="12.75" hidden="false" customHeight="false" outlineLevel="0" collapsed="false">
      <c r="A38" s="33" t="n">
        <v>27504</v>
      </c>
      <c r="B38" s="0" t="s">
        <v>34</v>
      </c>
      <c r="C38" s="40" t="n">
        <v>35000</v>
      </c>
      <c r="D38" s="25" t="n">
        <v>37987</v>
      </c>
      <c r="E38" s="25" t="n">
        <v>38717</v>
      </c>
      <c r="F38" s="0" t="s">
        <v>17</v>
      </c>
      <c r="G38" s="33"/>
      <c r="J38" s="26" t="n">
        <v>0.5</v>
      </c>
      <c r="K38" s="1" t="n">
        <f aca="false">ROUND((O38*31+P38*28+Q38*31+R38*30+S38*31+T38*30+U38*31+V38*31+W38*30+X38*31+Y38*30+Z38*31)*J38,0)</f>
        <v>0</v>
      </c>
      <c r="M38" s="21"/>
      <c r="N38" s="21"/>
      <c r="O38" s="34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42" t="n">
        <v>35000</v>
      </c>
      <c r="AN38" s="42" t="n">
        <v>35000</v>
      </c>
      <c r="AO38" s="42" t="n">
        <v>35000</v>
      </c>
      <c r="AP38" s="42" t="n">
        <v>35000</v>
      </c>
      <c r="AQ38" s="42" t="n">
        <v>35000</v>
      </c>
      <c r="AR38" s="42" t="n">
        <v>35000</v>
      </c>
      <c r="AS38" s="42" t="n">
        <v>35000</v>
      </c>
      <c r="AT38" s="42" t="n">
        <v>35000</v>
      </c>
      <c r="AU38" s="42" t="n">
        <v>35000</v>
      </c>
      <c r="AV38" s="42" t="n">
        <v>35000</v>
      </c>
      <c r="AW38" s="42" t="n">
        <v>35000</v>
      </c>
      <c r="AX38" s="42" t="n">
        <v>35000</v>
      </c>
      <c r="AY38" s="42" t="n">
        <v>35000</v>
      </c>
      <c r="AZ38" s="42" t="n">
        <v>35000</v>
      </c>
      <c r="BA38" s="42" t="n">
        <v>35000</v>
      </c>
      <c r="BB38" s="42" t="n">
        <v>35000</v>
      </c>
      <c r="BC38" s="42" t="n">
        <v>35000</v>
      </c>
      <c r="BD38" s="42" t="n">
        <v>35000</v>
      </c>
      <c r="BE38" s="42" t="n">
        <v>35000</v>
      </c>
      <c r="BF38" s="42" t="n">
        <v>35000</v>
      </c>
      <c r="BG38" s="42" t="n">
        <v>35000</v>
      </c>
      <c r="BH38" s="42" t="n">
        <v>35000</v>
      </c>
      <c r="BI38" s="21"/>
      <c r="BJ38" s="22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</row>
    <row r="39" customFormat="false" ht="12.75" hidden="false" customHeight="false" outlineLevel="0" collapsed="false">
      <c r="A39" s="0" t="n">
        <v>24670</v>
      </c>
      <c r="B39" s="0" t="s">
        <v>35</v>
      </c>
      <c r="C39" s="23" t="n">
        <v>10000</v>
      </c>
      <c r="D39" s="24" t="n">
        <v>35490</v>
      </c>
      <c r="E39" s="24" t="n">
        <v>39172</v>
      </c>
      <c r="F39" s="0" t="s">
        <v>15</v>
      </c>
      <c r="G39" s="25" t="n">
        <v>38807</v>
      </c>
      <c r="H39" s="23" t="n">
        <v>10000</v>
      </c>
      <c r="I39" s="23" t="n">
        <v>10000</v>
      </c>
      <c r="J39" s="26" t="n">
        <v>0.17</v>
      </c>
      <c r="K39" s="1" t="n">
        <f aca="false">ROUND((O39*31+P39*28+Q39*31+R39*30+S39*31+T39*30+U39*31+V39*31+W39*30+X39*31+Y39*30+Z39*31)*J39,0)</f>
        <v>620500</v>
      </c>
      <c r="L39" s="27" t="n">
        <v>10000</v>
      </c>
      <c r="M39" s="27" t="n">
        <v>10000</v>
      </c>
      <c r="N39" s="27" t="n">
        <v>10000</v>
      </c>
      <c r="O39" s="28" t="n">
        <v>10000</v>
      </c>
      <c r="P39" s="27" t="n">
        <v>10000</v>
      </c>
      <c r="Q39" s="27" t="n">
        <v>10000</v>
      </c>
      <c r="R39" s="27" t="n">
        <v>10000</v>
      </c>
      <c r="S39" s="27" t="n">
        <v>10000</v>
      </c>
      <c r="T39" s="27" t="n">
        <v>10000</v>
      </c>
      <c r="U39" s="27" t="n">
        <v>10000</v>
      </c>
      <c r="V39" s="27" t="n">
        <v>10000</v>
      </c>
      <c r="W39" s="27" t="n">
        <v>10000</v>
      </c>
      <c r="X39" s="27" t="n">
        <v>10000</v>
      </c>
      <c r="Y39" s="27" t="n">
        <v>10000</v>
      </c>
      <c r="Z39" s="27" t="n">
        <v>10000</v>
      </c>
      <c r="AA39" s="27" t="n">
        <v>10000</v>
      </c>
      <c r="AB39" s="27" t="n">
        <v>10000</v>
      </c>
      <c r="AC39" s="27" t="n">
        <v>10000</v>
      </c>
      <c r="AD39" s="27" t="n">
        <v>10000</v>
      </c>
      <c r="AE39" s="27" t="n">
        <v>10000</v>
      </c>
      <c r="AF39" s="27" t="n">
        <v>10000</v>
      </c>
      <c r="AG39" s="27" t="n">
        <v>10000</v>
      </c>
      <c r="AH39" s="27" t="n">
        <v>10000</v>
      </c>
      <c r="AI39" s="27" t="n">
        <v>10000</v>
      </c>
      <c r="AJ39" s="27" t="n">
        <v>10000</v>
      </c>
      <c r="AK39" s="27" t="n">
        <v>10000</v>
      </c>
      <c r="AL39" s="27" t="n">
        <v>10000</v>
      </c>
      <c r="AM39" s="27" t="n">
        <v>10000</v>
      </c>
      <c r="AN39" s="27" t="n">
        <v>10000</v>
      </c>
      <c r="AO39" s="27" t="n">
        <v>10000</v>
      </c>
      <c r="AP39" s="27" t="n">
        <v>10000</v>
      </c>
      <c r="AQ39" s="27" t="n">
        <v>10000</v>
      </c>
      <c r="AR39" s="27" t="n">
        <v>10000</v>
      </c>
      <c r="AS39" s="27" t="n">
        <v>10000</v>
      </c>
      <c r="AT39" s="27" t="n">
        <v>10000</v>
      </c>
      <c r="AU39" s="27" t="n">
        <v>10000</v>
      </c>
      <c r="AV39" s="27" t="n">
        <v>10000</v>
      </c>
      <c r="AW39" s="27" t="n">
        <v>10000</v>
      </c>
      <c r="AX39" s="27" t="n">
        <v>10000</v>
      </c>
      <c r="AY39" s="27" t="n">
        <v>10000</v>
      </c>
      <c r="AZ39" s="27" t="n">
        <v>10000</v>
      </c>
      <c r="BA39" s="27" t="n">
        <v>10000</v>
      </c>
      <c r="BB39" s="27" t="n">
        <v>10000</v>
      </c>
      <c r="BC39" s="27" t="n">
        <v>10000</v>
      </c>
      <c r="BD39" s="27" t="n">
        <v>10000</v>
      </c>
      <c r="BE39" s="27" t="n">
        <v>10000</v>
      </c>
      <c r="BF39" s="27" t="n">
        <v>10000</v>
      </c>
      <c r="BG39" s="27" t="n">
        <v>10000</v>
      </c>
      <c r="BH39" s="27" t="n">
        <v>10000</v>
      </c>
      <c r="BI39" s="21"/>
      <c r="BJ39" s="22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1"/>
      <c r="CP39" s="21"/>
      <c r="CQ39" s="21"/>
      <c r="CR39" s="21"/>
      <c r="CS39" s="21"/>
      <c r="CT39" s="21"/>
      <c r="CU39" s="21"/>
      <c r="CV39" s="21"/>
      <c r="CW39" s="21"/>
      <c r="CX39" s="21"/>
      <c r="CY39" s="21"/>
      <c r="CZ39" s="21"/>
      <c r="DA39" s="21"/>
      <c r="DB39" s="21"/>
      <c r="DC39" s="21"/>
    </row>
    <row r="40" customFormat="false" ht="12.75" hidden="false" customHeight="false" outlineLevel="0" collapsed="false">
      <c r="A40" s="0" t="n">
        <v>8255</v>
      </c>
      <c r="B40" s="0" t="s">
        <v>36</v>
      </c>
      <c r="C40" s="23" t="n">
        <v>306000</v>
      </c>
      <c r="D40" s="24" t="n">
        <v>32782</v>
      </c>
      <c r="E40" s="24" t="n">
        <v>38656</v>
      </c>
      <c r="F40" s="0" t="s">
        <v>15</v>
      </c>
      <c r="G40" s="25" t="n">
        <v>38291</v>
      </c>
      <c r="H40" s="23" t="n">
        <v>306000</v>
      </c>
      <c r="I40" s="23" t="n">
        <v>306000</v>
      </c>
      <c r="J40" s="26" t="n">
        <v>0.4335</v>
      </c>
      <c r="K40" s="1" t="n">
        <f aca="false">ROUND((O40*31+P40*28+Q40*31+R40*30+S40*31+T40*30+U40*31+V40*31+W40*30+X40*31+Y40*30+Z40*31)*J40,0)</f>
        <v>48417615</v>
      </c>
      <c r="L40" s="23" t="n">
        <v>306000</v>
      </c>
      <c r="M40" s="27" t="n">
        <v>306000</v>
      </c>
      <c r="N40" s="27" t="n">
        <v>306000</v>
      </c>
      <c r="O40" s="28" t="n">
        <v>306000</v>
      </c>
      <c r="P40" s="27" t="n">
        <v>306000</v>
      </c>
      <c r="Q40" s="27" t="n">
        <v>306000</v>
      </c>
      <c r="R40" s="27" t="n">
        <v>306000</v>
      </c>
      <c r="S40" s="27" t="n">
        <v>306000</v>
      </c>
      <c r="T40" s="27" t="n">
        <v>306000</v>
      </c>
      <c r="U40" s="27" t="n">
        <v>306000</v>
      </c>
      <c r="V40" s="27" t="n">
        <v>306000</v>
      </c>
      <c r="W40" s="27" t="n">
        <v>306000</v>
      </c>
      <c r="X40" s="27" t="n">
        <v>306000</v>
      </c>
      <c r="Y40" s="27" t="n">
        <v>306000</v>
      </c>
      <c r="Z40" s="27" t="n">
        <v>306000</v>
      </c>
      <c r="AA40" s="27" t="n">
        <v>306000</v>
      </c>
      <c r="AB40" s="27" t="n">
        <v>306000</v>
      </c>
      <c r="AC40" s="27" t="n">
        <v>306000</v>
      </c>
      <c r="AD40" s="27" t="n">
        <v>306000</v>
      </c>
      <c r="AE40" s="27" t="n">
        <v>306000</v>
      </c>
      <c r="AF40" s="27" t="n">
        <v>306000</v>
      </c>
      <c r="AG40" s="27" t="n">
        <v>306000</v>
      </c>
      <c r="AH40" s="27" t="n">
        <v>306000</v>
      </c>
      <c r="AI40" s="27" t="n">
        <v>306000</v>
      </c>
      <c r="AJ40" s="27" t="n">
        <v>306000</v>
      </c>
      <c r="AK40" s="27" t="n">
        <v>306000</v>
      </c>
      <c r="AL40" s="27" t="n">
        <v>306000</v>
      </c>
      <c r="AM40" s="27" t="n">
        <v>306000</v>
      </c>
      <c r="AN40" s="27" t="n">
        <v>306000</v>
      </c>
      <c r="AO40" s="27" t="n">
        <v>306000</v>
      </c>
      <c r="AP40" s="27" t="n">
        <v>306000</v>
      </c>
      <c r="AQ40" s="27" t="n">
        <v>306000</v>
      </c>
      <c r="AR40" s="27" t="n">
        <v>306000</v>
      </c>
      <c r="AS40" s="27" t="n">
        <v>306000</v>
      </c>
      <c r="AT40" s="27" t="n">
        <v>306000</v>
      </c>
      <c r="AU40" s="27" t="n">
        <v>306000</v>
      </c>
      <c r="AV40" s="27" t="n">
        <v>306000</v>
      </c>
      <c r="AW40" s="27" t="n">
        <v>306000</v>
      </c>
      <c r="AX40" s="27" t="n">
        <v>306000</v>
      </c>
      <c r="AY40" s="27" t="n">
        <v>306000</v>
      </c>
      <c r="AZ40" s="27" t="n">
        <v>306000</v>
      </c>
      <c r="BA40" s="27" t="n">
        <v>306000</v>
      </c>
      <c r="BB40" s="27" t="n">
        <v>306000</v>
      </c>
      <c r="BC40" s="27" t="n">
        <v>306000</v>
      </c>
      <c r="BD40" s="27" t="n">
        <v>306000</v>
      </c>
      <c r="BE40" s="27" t="n">
        <v>306000</v>
      </c>
      <c r="BF40" s="27" t="n">
        <v>306000</v>
      </c>
      <c r="BG40" s="27" t="n">
        <v>306000</v>
      </c>
      <c r="BH40" s="27" t="n">
        <v>306000</v>
      </c>
      <c r="BI40" s="21"/>
      <c r="BJ40" s="22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  <c r="CO40" s="21"/>
      <c r="CP40" s="21"/>
      <c r="CQ40" s="21"/>
      <c r="CR40" s="21"/>
      <c r="CS40" s="21"/>
      <c r="CT40" s="21"/>
      <c r="CU40" s="21"/>
      <c r="CV40" s="21"/>
      <c r="CW40" s="21"/>
      <c r="CX40" s="21"/>
      <c r="CY40" s="21"/>
      <c r="CZ40" s="21"/>
      <c r="DA40" s="21"/>
      <c r="DB40" s="21"/>
      <c r="DC40" s="21"/>
    </row>
    <row r="41" customFormat="false" ht="12.75" hidden="false" customHeight="false" outlineLevel="0" collapsed="false">
      <c r="A41" s="0" t="n">
        <v>26719</v>
      </c>
      <c r="B41" s="0" t="s">
        <v>37</v>
      </c>
      <c r="C41" s="23" t="n">
        <v>25000</v>
      </c>
      <c r="D41" s="24" t="n">
        <v>36647</v>
      </c>
      <c r="E41" s="24" t="n">
        <v>38472</v>
      </c>
      <c r="F41" s="0" t="s">
        <v>17</v>
      </c>
      <c r="G41" s="25"/>
      <c r="H41" s="23" t="n">
        <v>25000</v>
      </c>
      <c r="I41" s="23" t="n">
        <v>25000</v>
      </c>
      <c r="J41" s="26" t="n">
        <v>0.205</v>
      </c>
      <c r="K41" s="1" t="n">
        <f aca="false">ROUND((O41*31+P41*28+Q41*31+R41*30+S41*31+T41*30+U41*31+V41*31+W41*30+X41*31+Y41*30+Z41*31)*J41,0)</f>
        <v>1870625</v>
      </c>
      <c r="L41" s="27" t="n">
        <v>25000</v>
      </c>
      <c r="M41" s="27" t="n">
        <v>25000</v>
      </c>
      <c r="N41" s="27" t="n">
        <v>25000</v>
      </c>
      <c r="O41" s="28" t="n">
        <v>25000</v>
      </c>
      <c r="P41" s="27" t="n">
        <v>25000</v>
      </c>
      <c r="Q41" s="27" t="n">
        <v>25000</v>
      </c>
      <c r="R41" s="27" t="n">
        <v>25000</v>
      </c>
      <c r="S41" s="27" t="n">
        <v>25000</v>
      </c>
      <c r="T41" s="27" t="n">
        <v>25000</v>
      </c>
      <c r="U41" s="27" t="n">
        <v>25000</v>
      </c>
      <c r="V41" s="27" t="n">
        <v>25000</v>
      </c>
      <c r="W41" s="27" t="n">
        <v>25000</v>
      </c>
      <c r="X41" s="27" t="n">
        <v>25000</v>
      </c>
      <c r="Y41" s="27" t="n">
        <v>25000</v>
      </c>
      <c r="Z41" s="27" t="n">
        <v>25000</v>
      </c>
      <c r="AA41" s="27" t="n">
        <v>25000</v>
      </c>
      <c r="AB41" s="27" t="n">
        <v>25000</v>
      </c>
      <c r="AC41" s="27" t="n">
        <v>25000</v>
      </c>
      <c r="AD41" s="27" t="n">
        <v>25000</v>
      </c>
      <c r="AE41" s="27" t="n">
        <v>25000</v>
      </c>
      <c r="AF41" s="27" t="n">
        <v>25000</v>
      </c>
      <c r="AG41" s="27" t="n">
        <v>25000</v>
      </c>
      <c r="AH41" s="27" t="n">
        <v>25000</v>
      </c>
      <c r="AI41" s="27" t="n">
        <v>25000</v>
      </c>
      <c r="AJ41" s="27" t="n">
        <v>25000</v>
      </c>
      <c r="AK41" s="27" t="n">
        <v>25000</v>
      </c>
      <c r="AL41" s="27" t="n">
        <v>25000</v>
      </c>
      <c r="AM41" s="27" t="n">
        <v>25000</v>
      </c>
      <c r="AN41" s="27" t="n">
        <v>25000</v>
      </c>
      <c r="AO41" s="27" t="n">
        <v>25000</v>
      </c>
      <c r="AP41" s="27" t="n">
        <v>25000</v>
      </c>
      <c r="AQ41" s="27" t="n">
        <v>25000</v>
      </c>
      <c r="AR41" s="27" t="n">
        <v>25000</v>
      </c>
      <c r="AS41" s="27" t="n">
        <v>25000</v>
      </c>
      <c r="AT41" s="27" t="n">
        <v>25000</v>
      </c>
      <c r="AU41" s="27" t="n">
        <v>25000</v>
      </c>
      <c r="AV41" s="27" t="n">
        <v>25000</v>
      </c>
      <c r="AW41" s="27" t="n">
        <v>25000</v>
      </c>
      <c r="AX41" s="27" t="n">
        <v>25000</v>
      </c>
      <c r="AY41" s="27" t="n">
        <v>25000</v>
      </c>
      <c r="AZ41" s="27" t="n">
        <v>25000</v>
      </c>
      <c r="BA41" s="27" t="n">
        <v>25000</v>
      </c>
      <c r="BB41" s="27" t="n">
        <v>25000</v>
      </c>
      <c r="BC41" s="21"/>
      <c r="BD41" s="21"/>
      <c r="BE41" s="21"/>
      <c r="BF41" s="21"/>
      <c r="BG41" s="21"/>
      <c r="BH41" s="21"/>
      <c r="BI41" s="27" t="n">
        <v>14000</v>
      </c>
      <c r="BJ41" s="35" t="n">
        <v>14000</v>
      </c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  <c r="CO41" s="21"/>
      <c r="CP41" s="21"/>
      <c r="CQ41" s="21"/>
      <c r="CR41" s="21"/>
      <c r="CS41" s="21"/>
      <c r="CT41" s="21"/>
      <c r="CU41" s="21"/>
      <c r="CV41" s="21"/>
      <c r="CW41" s="21"/>
      <c r="CX41" s="21"/>
      <c r="CY41" s="21"/>
      <c r="CZ41" s="21"/>
      <c r="DA41" s="21"/>
      <c r="DB41" s="21"/>
      <c r="DC41" s="21"/>
    </row>
    <row r="42" customFormat="false" ht="12.75" hidden="false" customHeight="false" outlineLevel="0" collapsed="false">
      <c r="A42" s="0" t="n">
        <v>27252</v>
      </c>
      <c r="B42" s="0" t="s">
        <v>38</v>
      </c>
      <c r="C42" s="23" t="n">
        <v>14000</v>
      </c>
      <c r="D42" s="24" t="n">
        <v>36831</v>
      </c>
      <c r="E42" s="24" t="n">
        <v>40482</v>
      </c>
      <c r="F42" s="0" t="s">
        <v>17</v>
      </c>
      <c r="G42" s="33"/>
      <c r="H42" s="23"/>
      <c r="I42" s="23"/>
      <c r="J42" s="26" t="n">
        <v>0.15</v>
      </c>
      <c r="K42" s="1" t="n">
        <f aca="false">ROUND((O42*31+P42*28+Q42*31+R42*30+S42*31+T42*30+U42*31+V42*31+W42*30+X42*31+Y42*30+Z42*31)*J42,0)</f>
        <v>317100</v>
      </c>
      <c r="L42" s="23"/>
      <c r="M42" s="27" t="n">
        <v>14000</v>
      </c>
      <c r="N42" s="27" t="n">
        <v>14000</v>
      </c>
      <c r="O42" s="28" t="n">
        <v>14000</v>
      </c>
      <c r="P42" s="27" t="n">
        <v>14000</v>
      </c>
      <c r="Q42" s="27" t="n">
        <v>14000</v>
      </c>
      <c r="R42" s="27"/>
      <c r="S42" s="27"/>
      <c r="T42" s="27"/>
      <c r="U42" s="27"/>
      <c r="V42" s="27"/>
      <c r="W42" s="27"/>
      <c r="X42" s="27"/>
      <c r="Y42" s="27" t="n">
        <v>14000</v>
      </c>
      <c r="Z42" s="27" t="n">
        <v>14000</v>
      </c>
      <c r="AA42" s="27" t="n">
        <v>14000</v>
      </c>
      <c r="AB42" s="27" t="n">
        <v>14000</v>
      </c>
      <c r="AC42" s="27" t="n">
        <v>14000</v>
      </c>
      <c r="AD42" s="27"/>
      <c r="AE42" s="27"/>
      <c r="AF42" s="27"/>
      <c r="AG42" s="27"/>
      <c r="AH42" s="27"/>
      <c r="AI42" s="27"/>
      <c r="AJ42" s="27"/>
      <c r="AK42" s="27" t="n">
        <v>14000</v>
      </c>
      <c r="AL42" s="27" t="n">
        <v>14000</v>
      </c>
      <c r="AM42" s="27" t="n">
        <v>14000</v>
      </c>
      <c r="AN42" s="27" t="n">
        <v>14000</v>
      </c>
      <c r="AO42" s="27" t="n">
        <v>14000</v>
      </c>
      <c r="AP42" s="27"/>
      <c r="AQ42" s="27"/>
      <c r="AR42" s="27"/>
      <c r="AS42" s="27"/>
      <c r="AT42" s="27"/>
      <c r="AU42" s="27"/>
      <c r="AV42" s="27"/>
      <c r="AW42" s="27" t="n">
        <v>14000</v>
      </c>
      <c r="AX42" s="27" t="n">
        <v>14000</v>
      </c>
      <c r="AY42" s="27" t="n">
        <v>14000</v>
      </c>
      <c r="AZ42" s="27" t="n">
        <v>14000</v>
      </c>
      <c r="BA42" s="27" t="n">
        <v>14000</v>
      </c>
      <c r="BB42" s="27"/>
      <c r="BC42" s="27"/>
      <c r="BD42" s="27"/>
      <c r="BE42" s="27"/>
      <c r="BF42" s="27"/>
      <c r="BG42" s="27"/>
      <c r="BH42" s="27"/>
      <c r="BI42" s="21"/>
      <c r="BJ42" s="22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  <c r="CO42" s="21"/>
      <c r="CP42" s="21"/>
      <c r="CQ42" s="21"/>
      <c r="CR42" s="21"/>
      <c r="CS42" s="21"/>
      <c r="CT42" s="21"/>
      <c r="CU42" s="21"/>
      <c r="CV42" s="21"/>
      <c r="CW42" s="21"/>
      <c r="CX42" s="21"/>
      <c r="CY42" s="21"/>
      <c r="CZ42" s="21"/>
      <c r="DA42" s="21"/>
      <c r="DB42" s="21"/>
      <c r="DC42" s="21"/>
    </row>
    <row r="43" customFormat="false" ht="12.75" hidden="false" customHeight="false" outlineLevel="0" collapsed="false">
      <c r="A43" s="0" t="n">
        <v>25924</v>
      </c>
      <c r="B43" s="0" t="s">
        <v>39</v>
      </c>
      <c r="C43" s="23" t="n">
        <v>20000</v>
      </c>
      <c r="D43" s="24" t="n">
        <v>35855</v>
      </c>
      <c r="E43" s="24" t="n">
        <v>39141</v>
      </c>
      <c r="F43" s="0" t="s">
        <v>15</v>
      </c>
      <c r="G43" s="25" t="n">
        <v>38776</v>
      </c>
      <c r="H43" s="23" t="n">
        <v>20000</v>
      </c>
      <c r="I43" s="23" t="n">
        <v>20000</v>
      </c>
      <c r="J43" s="26" t="n">
        <v>0.3292</v>
      </c>
      <c r="K43" s="1" t="n">
        <f aca="false">ROUND((O43*31+P43*28+Q43*31+R43*30+S43*31+T43*30+U43*31+V43*31+W43*30+X43*31+Y43*30+Z43*31)*J43,0)</f>
        <v>2403160</v>
      </c>
      <c r="L43" s="27" t="n">
        <v>20000</v>
      </c>
      <c r="M43" s="27" t="n">
        <v>20000</v>
      </c>
      <c r="N43" s="27" t="n">
        <v>20000</v>
      </c>
      <c r="O43" s="28" t="n">
        <v>20000</v>
      </c>
      <c r="P43" s="27" t="n">
        <v>20000</v>
      </c>
      <c r="Q43" s="27" t="n">
        <v>20000</v>
      </c>
      <c r="R43" s="27" t="n">
        <v>20000</v>
      </c>
      <c r="S43" s="27" t="n">
        <v>20000</v>
      </c>
      <c r="T43" s="27" t="n">
        <v>20000</v>
      </c>
      <c r="U43" s="27" t="n">
        <v>20000</v>
      </c>
      <c r="V43" s="27" t="n">
        <v>20000</v>
      </c>
      <c r="W43" s="27" t="n">
        <v>20000</v>
      </c>
      <c r="X43" s="27" t="n">
        <v>20000</v>
      </c>
      <c r="Y43" s="27" t="n">
        <v>20000</v>
      </c>
      <c r="Z43" s="27" t="n">
        <v>20000</v>
      </c>
      <c r="AA43" s="27" t="n">
        <v>20000</v>
      </c>
      <c r="AB43" s="27" t="n">
        <v>20000</v>
      </c>
      <c r="AC43" s="27" t="n">
        <v>20000</v>
      </c>
      <c r="AD43" s="27" t="n">
        <v>20000</v>
      </c>
      <c r="AE43" s="27" t="n">
        <v>20000</v>
      </c>
      <c r="AF43" s="27" t="n">
        <v>20000</v>
      </c>
      <c r="AG43" s="27" t="n">
        <v>20000</v>
      </c>
      <c r="AH43" s="27" t="n">
        <v>20000</v>
      </c>
      <c r="AI43" s="27" t="n">
        <v>20000</v>
      </c>
      <c r="AJ43" s="27" t="n">
        <v>20000</v>
      </c>
      <c r="AK43" s="27" t="n">
        <v>20000</v>
      </c>
      <c r="AL43" s="27" t="n">
        <v>20000</v>
      </c>
      <c r="AM43" s="27" t="n">
        <v>20000</v>
      </c>
      <c r="AN43" s="27" t="n">
        <v>20000</v>
      </c>
      <c r="AO43" s="27" t="n">
        <v>20000</v>
      </c>
      <c r="AP43" s="27" t="n">
        <v>20000</v>
      </c>
      <c r="AQ43" s="27" t="n">
        <v>20000</v>
      </c>
      <c r="AR43" s="27" t="n">
        <v>20000</v>
      </c>
      <c r="AS43" s="27" t="n">
        <v>20000</v>
      </c>
      <c r="AT43" s="27" t="n">
        <v>20000</v>
      </c>
      <c r="AU43" s="27" t="n">
        <v>20000</v>
      </c>
      <c r="AV43" s="27" t="n">
        <v>20000</v>
      </c>
      <c r="AW43" s="27" t="n">
        <v>20000</v>
      </c>
      <c r="AX43" s="27" t="n">
        <v>20000</v>
      </c>
      <c r="AY43" s="27" t="n">
        <v>20000</v>
      </c>
      <c r="AZ43" s="27" t="n">
        <v>20000</v>
      </c>
      <c r="BA43" s="27" t="n">
        <v>20000</v>
      </c>
      <c r="BB43" s="27" t="n">
        <v>20000</v>
      </c>
      <c r="BC43" s="27" t="n">
        <v>20000</v>
      </c>
      <c r="BD43" s="27" t="n">
        <v>20000</v>
      </c>
      <c r="BE43" s="27" t="n">
        <v>20000</v>
      </c>
      <c r="BF43" s="27" t="n">
        <v>20000</v>
      </c>
      <c r="BG43" s="27" t="n">
        <v>20000</v>
      </c>
      <c r="BH43" s="27" t="n">
        <v>20000</v>
      </c>
      <c r="BI43" s="42" t="n">
        <v>35000</v>
      </c>
      <c r="BJ43" s="43" t="n">
        <v>35000</v>
      </c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  <c r="CQ43" s="21"/>
      <c r="CR43" s="21"/>
      <c r="CS43" s="21"/>
      <c r="CT43" s="21"/>
      <c r="CU43" s="21"/>
      <c r="CV43" s="21"/>
      <c r="CW43" s="21"/>
      <c r="CX43" s="21"/>
      <c r="CY43" s="21"/>
      <c r="CZ43" s="21"/>
      <c r="DA43" s="21"/>
      <c r="DB43" s="21"/>
      <c r="DC43" s="21"/>
    </row>
    <row r="44" customFormat="false" ht="12.75" hidden="false" customHeight="false" outlineLevel="0" collapsed="false">
      <c r="A44" s="0" t="n">
        <v>26960</v>
      </c>
      <c r="B44" s="0" t="s">
        <v>40</v>
      </c>
      <c r="C44" s="23" t="n">
        <v>20000</v>
      </c>
      <c r="D44" s="24" t="n">
        <v>36617</v>
      </c>
      <c r="E44" s="24" t="n">
        <v>38077</v>
      </c>
      <c r="F44" s="0" t="s">
        <v>15</v>
      </c>
      <c r="G44" s="25" t="n">
        <v>37711</v>
      </c>
      <c r="H44" s="23" t="n">
        <v>20000</v>
      </c>
      <c r="I44" s="23" t="n">
        <v>20000</v>
      </c>
      <c r="J44" s="26" t="n">
        <v>0.19</v>
      </c>
      <c r="K44" s="1" t="n">
        <f aca="false">ROUND((O44*31+P44*28+Q44*31+R44*30+S44*31+T44*30+U44*31+V44*31+W44*30+X44*31+Y44*30+Z44*31)*J44,0)</f>
        <v>1387000</v>
      </c>
      <c r="L44" s="27" t="n">
        <v>20000</v>
      </c>
      <c r="M44" s="27" t="n">
        <v>20000</v>
      </c>
      <c r="N44" s="27" t="n">
        <v>20000</v>
      </c>
      <c r="O44" s="28" t="n">
        <v>20000</v>
      </c>
      <c r="P44" s="27" t="n">
        <v>20000</v>
      </c>
      <c r="Q44" s="27" t="n">
        <v>20000</v>
      </c>
      <c r="R44" s="27" t="n">
        <v>20000</v>
      </c>
      <c r="S44" s="27" t="n">
        <v>20000</v>
      </c>
      <c r="T44" s="27" t="n">
        <v>20000</v>
      </c>
      <c r="U44" s="27" t="n">
        <v>20000</v>
      </c>
      <c r="V44" s="27" t="n">
        <v>20000</v>
      </c>
      <c r="W44" s="27" t="n">
        <v>20000</v>
      </c>
      <c r="X44" s="27" t="n">
        <v>20000</v>
      </c>
      <c r="Y44" s="27" t="n">
        <v>20000</v>
      </c>
      <c r="Z44" s="27" t="n">
        <v>20000</v>
      </c>
      <c r="AA44" s="27" t="n">
        <v>20000</v>
      </c>
      <c r="AB44" s="27" t="n">
        <v>20000</v>
      </c>
      <c r="AC44" s="27" t="n">
        <v>20000</v>
      </c>
      <c r="AD44" s="27" t="n">
        <v>20000</v>
      </c>
      <c r="AE44" s="27" t="n">
        <v>20000</v>
      </c>
      <c r="AF44" s="27" t="n">
        <v>20000</v>
      </c>
      <c r="AG44" s="27" t="n">
        <v>20000</v>
      </c>
      <c r="AH44" s="27" t="n">
        <v>20000</v>
      </c>
      <c r="AI44" s="27" t="n">
        <v>20000</v>
      </c>
      <c r="AJ44" s="27" t="n">
        <v>20000</v>
      </c>
      <c r="AK44" s="27" t="n">
        <v>20000</v>
      </c>
      <c r="AL44" s="27" t="n">
        <v>20000</v>
      </c>
      <c r="AM44" s="27" t="n">
        <v>20000</v>
      </c>
      <c r="AN44" s="27" t="n">
        <v>20000</v>
      </c>
      <c r="AO44" s="27" t="n">
        <v>20000</v>
      </c>
      <c r="AP44" s="32" t="n">
        <v>20000</v>
      </c>
      <c r="AQ44" s="32" t="n">
        <v>20000</v>
      </c>
      <c r="AR44" s="32" t="n">
        <v>20000</v>
      </c>
      <c r="AS44" s="32" t="n">
        <v>20000</v>
      </c>
      <c r="AT44" s="32" t="n">
        <v>20000</v>
      </c>
      <c r="AU44" s="32" t="n">
        <v>20000</v>
      </c>
      <c r="AV44" s="32" t="n">
        <v>20000</v>
      </c>
      <c r="AW44" s="32" t="n">
        <v>20000</v>
      </c>
      <c r="AX44" s="32" t="n">
        <v>20000</v>
      </c>
      <c r="AY44" s="32" t="n">
        <v>20000</v>
      </c>
      <c r="AZ44" s="32" t="n">
        <v>20000</v>
      </c>
      <c r="BA44" s="32" t="n">
        <v>20000</v>
      </c>
      <c r="BB44" s="32" t="n">
        <v>20000</v>
      </c>
      <c r="BC44" s="32" t="n">
        <v>20000</v>
      </c>
      <c r="BD44" s="32" t="n">
        <v>20000</v>
      </c>
      <c r="BE44" s="32" t="n">
        <v>20000</v>
      </c>
      <c r="BF44" s="32" t="n">
        <v>20000</v>
      </c>
      <c r="BG44" s="32" t="n">
        <v>20000</v>
      </c>
      <c r="BH44" s="32" t="n">
        <v>20000</v>
      </c>
      <c r="BI44" s="27" t="n">
        <v>20000</v>
      </c>
      <c r="BJ44" s="35" t="n">
        <v>20000</v>
      </c>
      <c r="BK44" s="27" t="n">
        <v>20000</v>
      </c>
      <c r="BL44" s="27" t="n">
        <v>20000</v>
      </c>
      <c r="BM44" s="27" t="n">
        <v>20000</v>
      </c>
      <c r="BN44" s="27" t="n">
        <v>20000</v>
      </c>
      <c r="BO44" s="27" t="n">
        <v>20000</v>
      </c>
      <c r="BP44" s="27" t="n">
        <v>20000</v>
      </c>
      <c r="BQ44" s="27" t="n">
        <v>20000</v>
      </c>
      <c r="BR44" s="27" t="n">
        <v>20000</v>
      </c>
      <c r="BS44" s="27" t="n">
        <v>20000</v>
      </c>
      <c r="BT44" s="27" t="n">
        <v>20000</v>
      </c>
      <c r="BU44" s="27" t="n">
        <v>20000</v>
      </c>
      <c r="BV44" s="27" t="n">
        <v>20000</v>
      </c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1"/>
      <c r="CP44" s="21"/>
      <c r="CQ44" s="21"/>
      <c r="CR44" s="21"/>
      <c r="CS44" s="21"/>
      <c r="CT44" s="21"/>
      <c r="CU44" s="21"/>
      <c r="CV44" s="21"/>
      <c r="CW44" s="21"/>
      <c r="CX44" s="21"/>
      <c r="CY44" s="21"/>
      <c r="CZ44" s="21"/>
      <c r="DA44" s="21"/>
      <c r="DB44" s="21"/>
      <c r="DC44" s="21"/>
    </row>
    <row r="45" customFormat="false" ht="12.75" hidden="false" customHeight="false" outlineLevel="0" collapsed="false">
      <c r="A45" s="33"/>
      <c r="B45" s="0" t="s">
        <v>41</v>
      </c>
      <c r="C45" s="40" t="n">
        <v>3400</v>
      </c>
      <c r="D45" s="25"/>
      <c r="E45" s="25"/>
      <c r="F45" s="25"/>
      <c r="G45" s="25"/>
      <c r="H45" s="44" t="n">
        <v>3400</v>
      </c>
      <c r="I45" s="44" t="n">
        <v>3400</v>
      </c>
      <c r="J45" s="37"/>
      <c r="K45" s="45"/>
      <c r="L45" s="42" t="n">
        <v>3400</v>
      </c>
      <c r="M45" s="42" t="n">
        <v>3400</v>
      </c>
      <c r="N45" s="42" t="n">
        <v>3400</v>
      </c>
      <c r="O45" s="46" t="n">
        <v>3400</v>
      </c>
      <c r="P45" s="42" t="n">
        <v>3400</v>
      </c>
      <c r="Q45" s="42" t="n">
        <v>3400</v>
      </c>
      <c r="R45" s="42" t="n">
        <v>3400</v>
      </c>
      <c r="S45" s="42" t="n">
        <v>3400</v>
      </c>
      <c r="T45" s="42" t="n">
        <v>3400</v>
      </c>
      <c r="U45" s="42" t="n">
        <v>3400</v>
      </c>
      <c r="V45" s="42" t="n">
        <v>3400</v>
      </c>
      <c r="W45" s="42" t="n">
        <v>3400</v>
      </c>
      <c r="X45" s="42" t="n">
        <v>3400</v>
      </c>
      <c r="Y45" s="42" t="n">
        <v>3400</v>
      </c>
      <c r="Z45" s="42" t="n">
        <v>3400</v>
      </c>
      <c r="AA45" s="42" t="n">
        <v>3400</v>
      </c>
      <c r="AB45" s="42" t="n">
        <v>3400</v>
      </c>
      <c r="AC45" s="42" t="n">
        <v>3400</v>
      </c>
      <c r="AD45" s="42" t="n">
        <v>3400</v>
      </c>
      <c r="AE45" s="42" t="n">
        <v>3400</v>
      </c>
      <c r="AF45" s="42" t="n">
        <v>3400</v>
      </c>
      <c r="AG45" s="42" t="n">
        <v>3400</v>
      </c>
      <c r="AH45" s="42" t="n">
        <v>3400</v>
      </c>
      <c r="AI45" s="42" t="n">
        <v>3400</v>
      </c>
      <c r="AJ45" s="42" t="n">
        <v>3400</v>
      </c>
      <c r="AK45" s="42" t="n">
        <v>3400</v>
      </c>
      <c r="AL45" s="42" t="n">
        <v>3400</v>
      </c>
      <c r="AM45" s="42" t="n">
        <v>3400</v>
      </c>
      <c r="AN45" s="42" t="n">
        <v>3400</v>
      </c>
      <c r="AO45" s="42" t="n">
        <v>3400</v>
      </c>
      <c r="AP45" s="42" t="n">
        <v>3400</v>
      </c>
      <c r="AQ45" s="42" t="n">
        <v>3400</v>
      </c>
      <c r="AR45" s="42" t="n">
        <v>3400</v>
      </c>
      <c r="AS45" s="42" t="n">
        <v>3400</v>
      </c>
      <c r="AT45" s="42" t="n">
        <v>3400</v>
      </c>
      <c r="AU45" s="42" t="n">
        <v>3400</v>
      </c>
      <c r="AV45" s="42" t="n">
        <v>3400</v>
      </c>
      <c r="AW45" s="42" t="n">
        <v>3400</v>
      </c>
      <c r="AX45" s="42" t="n">
        <v>3400</v>
      </c>
      <c r="AY45" s="42" t="n">
        <v>3400</v>
      </c>
      <c r="AZ45" s="42" t="n">
        <v>3400</v>
      </c>
      <c r="BA45" s="42" t="n">
        <v>3400</v>
      </c>
      <c r="BB45" s="42" t="n">
        <v>3400</v>
      </c>
      <c r="BC45" s="42" t="n">
        <v>3400</v>
      </c>
      <c r="BD45" s="42" t="n">
        <v>3400</v>
      </c>
      <c r="BE45" s="42" t="n">
        <v>3400</v>
      </c>
      <c r="BF45" s="42" t="n">
        <v>3400</v>
      </c>
      <c r="BG45" s="42" t="n">
        <v>3400</v>
      </c>
      <c r="BH45" s="42" t="n">
        <v>3400</v>
      </c>
      <c r="BI45" s="42" t="n">
        <v>3400</v>
      </c>
      <c r="BJ45" s="43" t="n">
        <v>3400</v>
      </c>
      <c r="BK45" s="42" t="n">
        <v>3400</v>
      </c>
      <c r="BL45" s="42" t="n">
        <v>3400</v>
      </c>
      <c r="BM45" s="42" t="n">
        <v>3400</v>
      </c>
      <c r="BN45" s="42" t="n">
        <v>3400</v>
      </c>
      <c r="BO45" s="42" t="n">
        <v>3400</v>
      </c>
      <c r="BP45" s="42" t="n">
        <v>3400</v>
      </c>
      <c r="BQ45" s="42" t="n">
        <v>3400</v>
      </c>
      <c r="BR45" s="42" t="n">
        <v>3400</v>
      </c>
      <c r="BS45" s="42" t="n">
        <v>3400</v>
      </c>
      <c r="BT45" s="42" t="n">
        <v>3400</v>
      </c>
      <c r="BU45" s="42" t="n">
        <v>3400</v>
      </c>
      <c r="BV45" s="42" t="n">
        <v>3400</v>
      </c>
      <c r="BW45" s="21"/>
      <c r="BX45" s="21"/>
      <c r="BY45" s="21"/>
      <c r="BZ45" s="21"/>
      <c r="CA45" s="21"/>
      <c r="CB45" s="21"/>
      <c r="CC45" s="21"/>
      <c r="CD45" s="21"/>
      <c r="CE45" s="21"/>
      <c r="CF45" s="21"/>
      <c r="CG45" s="21"/>
      <c r="CH45" s="21"/>
      <c r="CI45" s="21"/>
      <c r="CJ45" s="21"/>
      <c r="CK45" s="21"/>
      <c r="CL45" s="21"/>
      <c r="CM45" s="21"/>
      <c r="CN45" s="21"/>
      <c r="CO45" s="21"/>
      <c r="CP45" s="21"/>
      <c r="CQ45" s="21"/>
      <c r="CR45" s="21"/>
      <c r="CS45" s="21"/>
      <c r="CT45" s="21"/>
      <c r="CU45" s="21"/>
      <c r="CV45" s="21"/>
      <c r="CW45" s="21"/>
      <c r="CX45" s="21"/>
      <c r="CY45" s="21"/>
      <c r="CZ45" s="21"/>
      <c r="DA45" s="21"/>
      <c r="DB45" s="21"/>
      <c r="DC45" s="21"/>
    </row>
    <row r="46" customFormat="false" ht="12.75" hidden="false" customHeight="false" outlineLevel="0" collapsed="false">
      <c r="C46" s="47"/>
      <c r="H46" s="23" t="n">
        <f aca="false">SUM(H10:H45)</f>
        <v>1090000</v>
      </c>
      <c r="I46" s="23" t="n">
        <f aca="false">SUM(I10:I45)</f>
        <v>1090000</v>
      </c>
      <c r="J46" s="23"/>
      <c r="K46" s="1" t="n">
        <f aca="false">SUM(K10:K44)</f>
        <v>123549992</v>
      </c>
      <c r="L46" s="23" t="n">
        <f aca="false">SUM(L10:L45)</f>
        <v>1090000</v>
      </c>
      <c r="M46" s="27" t="n">
        <f aca="false">SUM(M10:M45)</f>
        <v>1062500</v>
      </c>
      <c r="N46" s="27" t="n">
        <f aca="false">SUM(N10:N45)</f>
        <v>1076000</v>
      </c>
      <c r="O46" s="28" t="n">
        <f aca="false">SUM(O10:O45)</f>
        <v>1090000</v>
      </c>
      <c r="P46" s="27" t="n">
        <f aca="false">SUM(P10:P45)</f>
        <v>1090000</v>
      </c>
      <c r="Q46" s="27" t="n">
        <f aca="false">SUM(Q10:Q45)</f>
        <v>1090000</v>
      </c>
      <c r="R46" s="27" t="n">
        <f aca="false">SUM(R10:R45)</f>
        <v>1076000</v>
      </c>
      <c r="S46" s="27" t="n">
        <f aca="false">SUM(S10:S45)</f>
        <v>1076000</v>
      </c>
      <c r="T46" s="27" t="n">
        <f aca="false">SUM(T10:T45)</f>
        <v>1076000</v>
      </c>
      <c r="U46" s="27" t="n">
        <f aca="false">SUM(U10:U45)</f>
        <v>1076000</v>
      </c>
      <c r="V46" s="27" t="n">
        <f aca="false">SUM(V10:V45)</f>
        <v>1076000</v>
      </c>
      <c r="W46" s="27" t="n">
        <f aca="false">SUM(W10:W45)</f>
        <v>1076000</v>
      </c>
      <c r="X46" s="27" t="n">
        <f aca="false">SUM(X10:X45)</f>
        <v>1076000</v>
      </c>
      <c r="Y46" s="27" t="n">
        <f aca="false">SUM(Y10:Y45)</f>
        <v>1090000</v>
      </c>
      <c r="Z46" s="27" t="n">
        <f aca="false">SUM(Z10:Z45)</f>
        <v>1090000</v>
      </c>
      <c r="AA46" s="27" t="n">
        <f aca="false">SUM(AA10:AA45)</f>
        <v>1090000</v>
      </c>
      <c r="AB46" s="27" t="n">
        <f aca="false">SUM(AB10:AB45)</f>
        <v>1090000</v>
      </c>
      <c r="AC46" s="27" t="n">
        <f aca="false">SUM(AC10:AC45)</f>
        <v>1090000</v>
      </c>
      <c r="AD46" s="27" t="n">
        <f aca="false">SUM(AD10:AD45)</f>
        <v>1076000</v>
      </c>
      <c r="AE46" s="27" t="n">
        <f aca="false">SUM(AE10:AE45)</f>
        <v>1076000</v>
      </c>
      <c r="AF46" s="27" t="n">
        <f aca="false">SUM(AF10:AF45)</f>
        <v>1076000</v>
      </c>
      <c r="AG46" s="27" t="n">
        <f aca="false">SUM(AG10:AG45)</f>
        <v>1076000</v>
      </c>
      <c r="AH46" s="27" t="n">
        <f aca="false">SUM(AH10:AH45)</f>
        <v>1076000</v>
      </c>
      <c r="AI46" s="27" t="n">
        <f aca="false">SUM(AI10:AI45)</f>
        <v>1076000</v>
      </c>
      <c r="AJ46" s="27" t="n">
        <f aca="false">SUM(AJ10:AJ45)</f>
        <v>1076000</v>
      </c>
      <c r="AK46" s="27" t="n">
        <f aca="false">SUM(AK10:AK45)</f>
        <v>1090000</v>
      </c>
      <c r="AL46" s="27" t="n">
        <f aca="false">SUM(AL10:AL45)</f>
        <v>1090000</v>
      </c>
      <c r="AM46" s="27" t="n">
        <f aca="false">SUM(AM10:AM45)</f>
        <v>1090000</v>
      </c>
      <c r="AN46" s="27" t="n">
        <f aca="false">SUM(AN10:AN45)</f>
        <v>1090000</v>
      </c>
      <c r="AO46" s="27" t="n">
        <f aca="false">SUM(AO10:AO45)</f>
        <v>1090000</v>
      </c>
      <c r="AP46" s="27" t="n">
        <f aca="false">SUM(AP10:AP45)</f>
        <v>1076000</v>
      </c>
      <c r="AQ46" s="27" t="n">
        <f aca="false">SUM(AQ10:AQ45)</f>
        <v>1076000</v>
      </c>
      <c r="AR46" s="27" t="n">
        <f aca="false">SUM(AR10:AR45)</f>
        <v>1076000</v>
      </c>
      <c r="AS46" s="27" t="n">
        <f aca="false">SUM(AS10:AS45)</f>
        <v>1076000</v>
      </c>
      <c r="AT46" s="27" t="n">
        <f aca="false">SUM(AT10:AT45)</f>
        <v>1076000</v>
      </c>
      <c r="AU46" s="27" t="n">
        <f aca="false">SUM(AU10:AU45)</f>
        <v>1076000</v>
      </c>
      <c r="AV46" s="27" t="n">
        <f aca="false">SUM(AV10:AV45)</f>
        <v>1076000</v>
      </c>
      <c r="AW46" s="27" t="n">
        <f aca="false">SUM(AW10:AW45)</f>
        <v>1090000</v>
      </c>
      <c r="AX46" s="27" t="n">
        <f aca="false">SUM(AX10:AX45)</f>
        <v>1090000</v>
      </c>
      <c r="AY46" s="27" t="n">
        <f aca="false">SUM(AY10:AY45)</f>
        <v>1090000</v>
      </c>
      <c r="AZ46" s="27" t="n">
        <f aca="false">SUM(AZ10:AZ45)</f>
        <v>1090000</v>
      </c>
      <c r="BA46" s="27" t="n">
        <f aca="false">SUM(BA10:BA45)</f>
        <v>1090000</v>
      </c>
      <c r="BB46" s="27" t="n">
        <f aca="false">SUM(BB10:BB45)</f>
        <v>1076000</v>
      </c>
      <c r="BC46" s="27" t="n">
        <f aca="false">SUM(BC10:BC45)</f>
        <v>1029500</v>
      </c>
      <c r="BD46" s="27" t="n">
        <f aca="false">SUM(BD10:BD45)</f>
        <v>1029500</v>
      </c>
      <c r="BE46" s="27" t="n">
        <f aca="false">SUM(BE10:BE45)</f>
        <v>1029500</v>
      </c>
      <c r="BF46" s="27" t="n">
        <f aca="false">SUM(BF10:BF45)</f>
        <v>1029500</v>
      </c>
      <c r="BG46" s="27" t="n">
        <f aca="false">SUM(BG10:BG45)</f>
        <v>1029500</v>
      </c>
      <c r="BH46" s="27" t="n">
        <f aca="false">SUM(BH10:BH45)</f>
        <v>1029500</v>
      </c>
      <c r="BI46" s="27" t="n">
        <f aca="false">SUM(BI10:BI45)</f>
        <v>1043500</v>
      </c>
      <c r="BJ46" s="35" t="n">
        <f aca="false">SUM(BJ10:BJ45)</f>
        <v>1043500</v>
      </c>
      <c r="BK46" s="27" t="n">
        <f aca="false">SUM(BK10:BK45)</f>
        <v>994500</v>
      </c>
      <c r="BL46" s="27" t="n">
        <f aca="false">SUM(BL10:BL45)</f>
        <v>994500</v>
      </c>
      <c r="BM46" s="27" t="n">
        <f aca="false">SUM(BM10:BM45)</f>
        <v>994500</v>
      </c>
      <c r="BN46" s="27" t="n">
        <f aca="false">SUM(BN10:BN45)</f>
        <v>980500</v>
      </c>
      <c r="BO46" s="27" t="n">
        <f aca="false">SUM(BO10:BO45)</f>
        <v>980500</v>
      </c>
      <c r="BP46" s="27" t="n">
        <f aca="false">SUM(BP10:BP45)</f>
        <v>980500</v>
      </c>
      <c r="BQ46" s="27" t="n">
        <f aca="false">SUM(BQ10:BQ45)</f>
        <v>980500</v>
      </c>
      <c r="BR46" s="27" t="n">
        <f aca="false">SUM(BR10:BR45)</f>
        <v>980500</v>
      </c>
      <c r="BS46" s="27" t="n">
        <f aca="false">SUM(BS10:BS45)</f>
        <v>980500</v>
      </c>
      <c r="BT46" s="27" t="n">
        <f aca="false">SUM(BT10:BT45)</f>
        <v>980500</v>
      </c>
      <c r="BU46" s="27" t="n">
        <f aca="false">SUM(BU10:BU45)</f>
        <v>994500</v>
      </c>
      <c r="BV46" s="27" t="n">
        <f aca="false">SUM(BV10:BV45)</f>
        <v>994500</v>
      </c>
      <c r="BW46" s="21"/>
      <c r="BX46" s="21"/>
      <c r="BY46" s="21"/>
      <c r="BZ46" s="21"/>
      <c r="CA46" s="21"/>
      <c r="CB46" s="21"/>
      <c r="CC46" s="21"/>
      <c r="CD46" s="21"/>
      <c r="CE46" s="21"/>
      <c r="CF46" s="21"/>
      <c r="CG46" s="21"/>
      <c r="CH46" s="21"/>
      <c r="CI46" s="21"/>
      <c r="CJ46" s="21"/>
      <c r="CK46" s="21"/>
      <c r="CL46" s="21"/>
      <c r="CM46" s="21"/>
      <c r="CN46" s="21"/>
      <c r="CO46" s="21"/>
      <c r="CP46" s="21"/>
      <c r="CQ46" s="21"/>
      <c r="CR46" s="21"/>
      <c r="CS46" s="21"/>
      <c r="CT46" s="21"/>
      <c r="CU46" s="21"/>
      <c r="CV46" s="21"/>
      <c r="CW46" s="21"/>
      <c r="CX46" s="21"/>
      <c r="CY46" s="21"/>
      <c r="CZ46" s="21"/>
      <c r="DA46" s="21"/>
      <c r="DB46" s="21"/>
      <c r="DC46" s="21"/>
    </row>
    <row r="47" customFormat="false" ht="12.75" hidden="false" customHeight="false" outlineLevel="0" collapsed="false">
      <c r="M47" s="21"/>
      <c r="N47" s="21"/>
      <c r="O47" s="34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2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21"/>
      <c r="CG47" s="21"/>
      <c r="CH47" s="21"/>
      <c r="CI47" s="21"/>
      <c r="CJ47" s="21"/>
      <c r="CK47" s="21"/>
      <c r="CL47" s="21"/>
      <c r="CM47" s="21"/>
      <c r="CN47" s="21"/>
      <c r="CO47" s="21"/>
      <c r="CP47" s="21"/>
      <c r="CQ47" s="21"/>
      <c r="CR47" s="21"/>
      <c r="CS47" s="21"/>
      <c r="CT47" s="21"/>
      <c r="CU47" s="21"/>
      <c r="CV47" s="21"/>
      <c r="CW47" s="21"/>
      <c r="CX47" s="21"/>
      <c r="CY47" s="21"/>
      <c r="CZ47" s="21"/>
      <c r="DA47" s="21"/>
      <c r="DB47" s="21"/>
      <c r="DC47" s="21"/>
    </row>
    <row r="48" customFormat="false" ht="12.75" hidden="false" customHeight="false" outlineLevel="0" collapsed="false">
      <c r="A48" s="47" t="s">
        <v>42</v>
      </c>
      <c r="E48" s="47"/>
      <c r="F48" s="47"/>
      <c r="H48" s="23" t="n">
        <f aca="false">1090000-H46</f>
        <v>0</v>
      </c>
      <c r="I48" s="23" t="n">
        <f aca="false">1090000-I46</f>
        <v>0</v>
      </c>
      <c r="J48" s="23"/>
      <c r="L48" s="23" t="n">
        <f aca="false">1090000-L46</f>
        <v>0</v>
      </c>
      <c r="M48" s="27" t="n">
        <f aca="false">1090000-M46</f>
        <v>27500</v>
      </c>
      <c r="N48" s="27" t="n">
        <f aca="false">1090000-N46</f>
        <v>14000</v>
      </c>
      <c r="O48" s="28" t="n">
        <f aca="false">1090000-O46</f>
        <v>0</v>
      </c>
      <c r="P48" s="27" t="n">
        <f aca="false">1090000-P46</f>
        <v>0</v>
      </c>
      <c r="Q48" s="27" t="n">
        <f aca="false">1090000-Q46</f>
        <v>0</v>
      </c>
      <c r="R48" s="27" t="n">
        <f aca="false">1090000-R46</f>
        <v>14000</v>
      </c>
      <c r="S48" s="27" t="n">
        <f aca="false">1090000-S46</f>
        <v>14000</v>
      </c>
      <c r="T48" s="27" t="n">
        <f aca="false">1090000-T46</f>
        <v>14000</v>
      </c>
      <c r="U48" s="27" t="n">
        <f aca="false">1090000-U46</f>
        <v>14000</v>
      </c>
      <c r="V48" s="27" t="n">
        <f aca="false">1090000-V46</f>
        <v>14000</v>
      </c>
      <c r="W48" s="27" t="n">
        <f aca="false">1090000-W46</f>
        <v>14000</v>
      </c>
      <c r="X48" s="27" t="n">
        <f aca="false">1090000-X46</f>
        <v>14000</v>
      </c>
      <c r="Y48" s="27" t="n">
        <f aca="false">1090000-Y46</f>
        <v>0</v>
      </c>
      <c r="Z48" s="27" t="n">
        <f aca="false">1090000-Z46</f>
        <v>0</v>
      </c>
      <c r="AA48" s="27" t="n">
        <f aca="false">1090000-AA46</f>
        <v>0</v>
      </c>
      <c r="AB48" s="27" t="n">
        <f aca="false">1090000-AB46</f>
        <v>0</v>
      </c>
      <c r="AC48" s="27" t="n">
        <f aca="false">1090000-AC46</f>
        <v>0</v>
      </c>
      <c r="AD48" s="27" t="n">
        <f aca="false">1090000-AD46</f>
        <v>14000</v>
      </c>
      <c r="AE48" s="27" t="n">
        <f aca="false">1090000-AE46</f>
        <v>14000</v>
      </c>
      <c r="AF48" s="27" t="n">
        <f aca="false">1090000-AF46</f>
        <v>14000</v>
      </c>
      <c r="AG48" s="27" t="n">
        <f aca="false">1090000-AG46</f>
        <v>14000</v>
      </c>
      <c r="AH48" s="27" t="n">
        <f aca="false">1090000-AH46</f>
        <v>14000</v>
      </c>
      <c r="AI48" s="27" t="n">
        <f aca="false">1090000-AI46</f>
        <v>14000</v>
      </c>
      <c r="AJ48" s="27" t="n">
        <f aca="false">1090000-AJ46</f>
        <v>14000</v>
      </c>
      <c r="AK48" s="27" t="n">
        <f aca="false">1090000-AK46</f>
        <v>0</v>
      </c>
      <c r="AL48" s="27" t="n">
        <f aca="false">1090000-AL46</f>
        <v>0</v>
      </c>
      <c r="AM48" s="27" t="n">
        <f aca="false">1090000-AM46</f>
        <v>0</v>
      </c>
      <c r="AN48" s="27" t="n">
        <f aca="false">1090000-AN46</f>
        <v>0</v>
      </c>
      <c r="AO48" s="27" t="n">
        <f aca="false">1090000-AO46</f>
        <v>0</v>
      </c>
      <c r="AP48" s="27" t="n">
        <f aca="false">1090000-AP46</f>
        <v>14000</v>
      </c>
      <c r="AQ48" s="27" t="n">
        <f aca="false">1090000-AQ46</f>
        <v>14000</v>
      </c>
      <c r="AR48" s="27" t="n">
        <f aca="false">1090000-AR46</f>
        <v>14000</v>
      </c>
      <c r="AS48" s="27" t="n">
        <f aca="false">1090000-AS46</f>
        <v>14000</v>
      </c>
      <c r="AT48" s="27" t="n">
        <f aca="false">1090000-AT46</f>
        <v>14000</v>
      </c>
      <c r="AU48" s="27" t="n">
        <f aca="false">1090000-AU46</f>
        <v>14000</v>
      </c>
      <c r="AV48" s="27" t="n">
        <f aca="false">1090000-AV46</f>
        <v>14000</v>
      </c>
      <c r="AW48" s="27" t="n">
        <f aca="false">1090000-AW46</f>
        <v>0</v>
      </c>
      <c r="AX48" s="27" t="n">
        <f aca="false">1090000-AX46</f>
        <v>0</v>
      </c>
      <c r="AY48" s="27" t="n">
        <f aca="false">1090000-AY46</f>
        <v>0</v>
      </c>
      <c r="AZ48" s="27" t="n">
        <f aca="false">1090000-AZ46</f>
        <v>0</v>
      </c>
      <c r="BA48" s="27" t="n">
        <f aca="false">1090000-BA46</f>
        <v>0</v>
      </c>
      <c r="BB48" s="27" t="n">
        <f aca="false">1090000-BB46</f>
        <v>14000</v>
      </c>
      <c r="BC48" s="27" t="n">
        <f aca="false">1090000-BC46</f>
        <v>60500</v>
      </c>
      <c r="BD48" s="27" t="n">
        <f aca="false">1090000-BD46</f>
        <v>60500</v>
      </c>
      <c r="BE48" s="27" t="n">
        <f aca="false">1090000-BE46</f>
        <v>60500</v>
      </c>
      <c r="BF48" s="27" t="n">
        <f aca="false">1090000-BF46</f>
        <v>60500</v>
      </c>
      <c r="BG48" s="27" t="n">
        <f aca="false">1090000-BG46</f>
        <v>60500</v>
      </c>
      <c r="BH48" s="27" t="n">
        <f aca="false">1090000-BH46</f>
        <v>60500</v>
      </c>
      <c r="BI48" s="27" t="n">
        <f aca="false">1090000-BI46</f>
        <v>46500</v>
      </c>
      <c r="BJ48" s="35" t="n">
        <f aca="false">1090000-BJ46</f>
        <v>46500</v>
      </c>
      <c r="BK48" s="27" t="n">
        <f aca="false">1090000-BK46</f>
        <v>95500</v>
      </c>
      <c r="BL48" s="27" t="n">
        <f aca="false">1090000-BL46</f>
        <v>95500</v>
      </c>
      <c r="BM48" s="27" t="n">
        <f aca="false">1090000-BM46</f>
        <v>95500</v>
      </c>
      <c r="BN48" s="27" t="n">
        <f aca="false">1090000-BN46</f>
        <v>109500</v>
      </c>
      <c r="BO48" s="27" t="n">
        <f aca="false">1090000-BO46</f>
        <v>109500</v>
      </c>
      <c r="BP48" s="27" t="n">
        <f aca="false">1090000-BP46</f>
        <v>109500</v>
      </c>
      <c r="BQ48" s="27" t="n">
        <f aca="false">1090000-BQ46</f>
        <v>109500</v>
      </c>
      <c r="BR48" s="27" t="n">
        <f aca="false">1090000-BR46</f>
        <v>109500</v>
      </c>
      <c r="BS48" s="27" t="n">
        <f aca="false">1090000-BS46</f>
        <v>109500</v>
      </c>
      <c r="BT48" s="27" t="n">
        <f aca="false">1090000-BT46</f>
        <v>109500</v>
      </c>
      <c r="BU48" s="27" t="n">
        <f aca="false">1090000-BU46</f>
        <v>95500</v>
      </c>
      <c r="BV48" s="27" t="n">
        <f aca="false">1090000-BV46</f>
        <v>95500</v>
      </c>
      <c r="BW48" s="21"/>
      <c r="BX48" s="21"/>
      <c r="BY48" s="21"/>
      <c r="BZ48" s="21"/>
      <c r="CA48" s="21"/>
      <c r="CB48" s="21"/>
      <c r="CC48" s="21"/>
      <c r="CD48" s="21"/>
      <c r="CE48" s="21"/>
      <c r="CF48" s="21"/>
      <c r="CG48" s="21"/>
      <c r="CH48" s="21"/>
      <c r="CI48" s="21"/>
      <c r="CJ48" s="21"/>
      <c r="CK48" s="21"/>
      <c r="CL48" s="21"/>
      <c r="CM48" s="21"/>
      <c r="CN48" s="21"/>
      <c r="CO48" s="21"/>
      <c r="CP48" s="21"/>
      <c r="CQ48" s="21"/>
      <c r="CR48" s="21"/>
      <c r="CS48" s="21"/>
      <c r="CT48" s="21"/>
      <c r="CU48" s="21"/>
      <c r="CV48" s="21"/>
      <c r="CW48" s="21"/>
      <c r="CX48" s="21"/>
      <c r="CY48" s="21"/>
      <c r="CZ48" s="21"/>
      <c r="DA48" s="21"/>
      <c r="DB48" s="21"/>
      <c r="DC48" s="21"/>
    </row>
    <row r="49" customFormat="false" ht="12.75" hidden="false" customHeight="false" outlineLevel="0" collapsed="false">
      <c r="E49" s="47"/>
      <c r="F49" s="47"/>
      <c r="H49" s="23"/>
      <c r="I49" s="23"/>
      <c r="J49" s="23"/>
      <c r="L49" s="23"/>
      <c r="M49" s="27"/>
      <c r="N49" s="27"/>
      <c r="O49" s="28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35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  <c r="BY49" s="21"/>
      <c r="BZ49" s="21"/>
      <c r="CA49" s="21"/>
      <c r="CB49" s="21"/>
      <c r="CC49" s="21"/>
      <c r="CD49" s="21"/>
      <c r="CE49" s="21"/>
      <c r="CF49" s="21"/>
      <c r="CG49" s="21"/>
      <c r="CH49" s="21"/>
      <c r="CI49" s="21"/>
      <c r="CJ49" s="21"/>
      <c r="CK49" s="21"/>
      <c r="CL49" s="21"/>
      <c r="CM49" s="21"/>
      <c r="CN49" s="21"/>
      <c r="CO49" s="21"/>
      <c r="CP49" s="21"/>
      <c r="CQ49" s="21"/>
      <c r="CR49" s="21"/>
      <c r="CS49" s="21"/>
      <c r="CT49" s="21"/>
      <c r="CU49" s="21"/>
      <c r="CV49" s="21"/>
      <c r="CW49" s="21"/>
      <c r="CX49" s="21"/>
      <c r="CY49" s="21"/>
      <c r="CZ49" s="21"/>
      <c r="DA49" s="21"/>
      <c r="DB49" s="21"/>
      <c r="DC49" s="21"/>
    </row>
    <row r="50" customFormat="false" ht="12.75" hidden="false" customHeight="false" outlineLevel="0" collapsed="false">
      <c r="A50" s="47" t="s">
        <v>43</v>
      </c>
      <c r="E50" s="47"/>
      <c r="F50" s="47"/>
      <c r="H50" s="23" t="n">
        <v>0</v>
      </c>
      <c r="I50" s="23" t="n">
        <v>0</v>
      </c>
      <c r="J50" s="23"/>
      <c r="L50" s="23" t="n">
        <v>0</v>
      </c>
      <c r="M50" s="27" t="n">
        <v>0</v>
      </c>
      <c r="N50" s="27" t="n">
        <v>0</v>
      </c>
      <c r="O50" s="28" t="n">
        <v>0</v>
      </c>
      <c r="P50" s="27" t="n">
        <f aca="false">P35</f>
        <v>21500</v>
      </c>
      <c r="Q50" s="27" t="n">
        <f aca="false">Q35</f>
        <v>21500</v>
      </c>
      <c r="R50" s="27" t="n">
        <f aca="false">R35</f>
        <v>21500</v>
      </c>
      <c r="S50" s="27" t="n">
        <f aca="false">S35</f>
        <v>21500</v>
      </c>
      <c r="T50" s="27" t="n">
        <f aca="false">T35</f>
        <v>21500</v>
      </c>
      <c r="U50" s="27" t="n">
        <f aca="false">U35</f>
        <v>21500</v>
      </c>
      <c r="V50" s="27" t="n">
        <f aca="false">V35</f>
        <v>21500</v>
      </c>
      <c r="W50" s="27" t="n">
        <f aca="false">W35</f>
        <v>21500</v>
      </c>
      <c r="X50" s="27" t="n">
        <f aca="false">X35</f>
        <v>21500</v>
      </c>
      <c r="Y50" s="27" t="n">
        <f aca="false">Y35+Y22+Y18</f>
        <v>21500</v>
      </c>
      <c r="Z50" s="27" t="n">
        <f aca="false">Z35+Z22+Z18</f>
        <v>21500</v>
      </c>
      <c r="AA50" s="27" t="n">
        <f aca="false">AA35+AA22+AA18+AA17</f>
        <v>21500</v>
      </c>
      <c r="AB50" s="27" t="n">
        <f aca="false">AB35+AB22+AB18+AB17</f>
        <v>21500</v>
      </c>
      <c r="AC50" s="27" t="n">
        <f aca="false">AC35+AC22+AC18+AC17</f>
        <v>21500</v>
      </c>
      <c r="AD50" s="27" t="n">
        <f aca="false">AD35+AD24+AD22+AD18+AD17</f>
        <v>56500</v>
      </c>
      <c r="AE50" s="27" t="n">
        <f aca="false">AE35+AE24+AE22+AE18+AE17</f>
        <v>56500</v>
      </c>
      <c r="AF50" s="27" t="n">
        <f aca="false">AF35+AF24+AF22+AF18+AF17+AF20</f>
        <v>81500</v>
      </c>
      <c r="AG50" s="27" t="n">
        <f aca="false">AG35+AG24+AG22+AG18+AG17+AG20</f>
        <v>81500</v>
      </c>
      <c r="AH50" s="27" t="n">
        <f aca="false">AH35+AH24+AH22+AH18+AH17+AH20</f>
        <v>81500</v>
      </c>
      <c r="AI50" s="27" t="n">
        <f aca="false">AI35+AI24+AI22+AI18+AI17+AI20</f>
        <v>81500</v>
      </c>
      <c r="AJ50" s="27" t="n">
        <f aca="false">AJ35+AJ24+AJ22+AJ18+AJ17+AJ20</f>
        <v>81500</v>
      </c>
      <c r="AK50" s="27" t="n">
        <f aca="false">AK35+AK24+AK22+AK21+AK20+AK18+AK17</f>
        <v>121500</v>
      </c>
      <c r="AL50" s="27" t="n">
        <f aca="false">AL35+AL24+AL22+AL21+AL20+AL18+AL17</f>
        <v>121500</v>
      </c>
      <c r="AM50" s="27" t="n">
        <f aca="false">AM35+AM24+AM22+AM21+AM20+AM18+AM17</f>
        <v>86500</v>
      </c>
      <c r="AN50" s="27" t="n">
        <f aca="false">AN35+AN24+AN22+AN21+AN20+AN18+AN17</f>
        <v>86500</v>
      </c>
      <c r="AO50" s="27" t="n">
        <f aca="false">AO35+AO24+AO22+AO21+AO20+AO18+AO17</f>
        <v>86500</v>
      </c>
      <c r="AP50" s="27" t="n">
        <f aca="false">AP35+AP24+AP22+AP21+AP20+AP18+AP17+AP26</f>
        <v>111500</v>
      </c>
      <c r="AQ50" s="27" t="n">
        <f aca="false">AQ35+AQ24+AQ22+AQ21+AQ20+AQ18+AQ17+AQ26</f>
        <v>111500</v>
      </c>
      <c r="AR50" s="27" t="n">
        <f aca="false">AR35+AR24+AR22+AR21+AR20+AR18+AR17+AR26</f>
        <v>111500</v>
      </c>
      <c r="AS50" s="27" t="n">
        <f aca="false">AS35+AS24+AS22+AS21+AS20+AS18+AS17+AS26</f>
        <v>111500</v>
      </c>
      <c r="AT50" s="27" t="n">
        <f aca="false">AT35+AT24+AT22+AT21+AT20+AT18+AT17+AT26</f>
        <v>111500</v>
      </c>
      <c r="AU50" s="27" t="n">
        <f aca="false">AU35+AU24+AU22+AU21+AU20+AU18+AU17+AU26</f>
        <v>111500</v>
      </c>
      <c r="AV50" s="27" t="n">
        <f aca="false">AV35+AV24+AV22+AV21+AV20+AV18+AV17+AV26</f>
        <v>111500</v>
      </c>
      <c r="AW50" s="27" t="n">
        <f aca="false">AW35+AW24+AW22+AW21+AW20+AW18+AW17+AW26</f>
        <v>111500</v>
      </c>
      <c r="AX50" s="27" t="n">
        <f aca="false">AX35+AX24+AX22+AX21+AX20+AX18+AX17+AX26</f>
        <v>111500</v>
      </c>
      <c r="AY50" s="27" t="n">
        <f aca="false">AY35+AY24+AY22+AY21+AY20+AY18+AY17+AY26+AY11+AY12</f>
        <v>119500</v>
      </c>
      <c r="AZ50" s="27" t="n">
        <f aca="false">AZ35+AZ24+AZ22+AZ21+AZ20+AZ18+AZ17+AZ26+AZ11+AZ12</f>
        <v>119500</v>
      </c>
      <c r="BA50" s="27" t="n">
        <f aca="false">BA35+BA24+BA22+BA21+BA20+BA18+BA17+BA26+BA11+BA12</f>
        <v>119500</v>
      </c>
      <c r="BB50" s="27" t="n">
        <f aca="false">BB35+BB24+BB22+BB21+BB20+BB18+BB17+BB26+BB11+BB12</f>
        <v>119500</v>
      </c>
      <c r="BC50" s="27" t="n">
        <f aca="false">BC35+BC24+BC22+BC21+BC20+BC18+BC17+BC26+BC11+BC12+BC31+BC32</f>
        <v>159000</v>
      </c>
      <c r="BD50" s="27" t="n">
        <f aca="false">BD35+BD24+BD22+BD21+BD20+BD18+BD17+BD26+BD11+BD12+BD31+BD32</f>
        <v>159000</v>
      </c>
      <c r="BE50" s="27" t="n">
        <f aca="false">BE35+BE24+BE22+BE21+BE20+BE18+BE17+BE26+BE11+BE12+BE31+BE32</f>
        <v>159000</v>
      </c>
      <c r="BF50" s="27" t="n">
        <f aca="false">BF35+BF24+BF22+BF21+BF20+BF18+BF17+BF26+BF11+BF12+BF31+BF32</f>
        <v>159000</v>
      </c>
      <c r="BG50" s="27" t="n">
        <f aca="false">BG35+BG24+BG22+BG21+BG20+BG18+BG17+BG26+BG11+BG12+BG31+BG32</f>
        <v>159000</v>
      </c>
      <c r="BH50" s="27" t="n">
        <f aca="false">BH35+BH24+BH22+BH21+BH20+BH18+BH17+BH26+BH11+BH12+BH31+BH32</f>
        <v>159000</v>
      </c>
      <c r="BI50" s="27" t="n">
        <f aca="false">BI35+BI24+BI22+BI21+BI20+BI18+BI17+BI26+BI31+BI32+BI30+BI10+BI11+BI12</f>
        <v>608600</v>
      </c>
      <c r="BJ50" s="35" t="n">
        <f aca="false">BJ35+BJ24+BJ22+BJ21+BJ20+BJ18+BJ17+BJ26+BJ31+BJ32+BJ30+BJ10+BJ11+BJ12</f>
        <v>608600</v>
      </c>
      <c r="BK50" s="27" t="n">
        <f aca="false">BK35+BK24+BK22+BK21+BK20+BK18+BK17+BK26+BK31+BK32+BK30+BK10+BK11+BK12</f>
        <v>608600</v>
      </c>
      <c r="BL50" s="27" t="n">
        <f aca="false">BL35+BL24+BL22+BL21+BL20+BL18+BL17+BL26+BL31+BL32+BL30+BL10</f>
        <v>608600</v>
      </c>
      <c r="BM50" s="27" t="n">
        <f aca="false">BM35+BM24+BM22+BM21+BM20+BM18+BM17+BM26+BM31+BM32+BM30+BM10</f>
        <v>608600</v>
      </c>
      <c r="BN50" s="27" t="n">
        <f aca="false">BN35+BN24+BN22+BN21+BN20+BN18+BN17+BN26+BN31+BN32+BN30+BN10</f>
        <v>608600</v>
      </c>
      <c r="BO50" s="27" t="n">
        <f aca="false">BO35+BO24+BO22+BO21+BO20+BO18+BO17+BO26+BO31+BO32+BO30+BO10</f>
        <v>608600</v>
      </c>
      <c r="BP50" s="27" t="n">
        <f aca="false">BP35+BP24+BP22+BP21+BP20+BP18+BP17+BP26+BP31+BP32+BP30+BP10</f>
        <v>608600</v>
      </c>
      <c r="BQ50" s="27" t="n">
        <f aca="false">BQ35+BQ24+BQ22+BQ21+BQ20+BQ18+BQ17+BQ26+BQ31+BQ32+BQ30+BQ10</f>
        <v>608600</v>
      </c>
      <c r="BR50" s="27" t="n">
        <f aca="false">BR35+BR24+BR22+BR21+BR20+BR18+BR17+BR26+BR31+BR32+BR30+BR10</f>
        <v>608600</v>
      </c>
      <c r="BS50" s="27" t="n">
        <f aca="false">BS35+BS24+BS22+BS21+BS20+BS18+BS17+BS26+BS31+BS32+BS30+BS10</f>
        <v>608600</v>
      </c>
      <c r="BT50" s="27" t="n">
        <f aca="false">BT35+BT24+BT22+BT21+BT20+BT18+BT17+BT26+BT31+BT32+BT30+BT10</f>
        <v>608600</v>
      </c>
      <c r="BU50" s="27" t="n">
        <f aca="false">BU35+BU24+BU22+BU21+BU20+BU18+BU17+BU26+BU31+BU32+BU30+BU10</f>
        <v>608600</v>
      </c>
      <c r="BV50" s="27" t="n">
        <f aca="false">BV35+BV24+BV22+BV21+BV20+BV18+BV17+BV26+BV31+BV32+BV30+BV10</f>
        <v>608600</v>
      </c>
      <c r="BW50" s="21"/>
      <c r="BX50" s="21"/>
      <c r="BY50" s="21"/>
      <c r="BZ50" s="21"/>
      <c r="CA50" s="21"/>
      <c r="CB50" s="21"/>
      <c r="CC50" s="21"/>
      <c r="CD50" s="21"/>
      <c r="CE50" s="21"/>
      <c r="CF50" s="21"/>
      <c r="CG50" s="21"/>
      <c r="CH50" s="21"/>
      <c r="CI50" s="21"/>
      <c r="CJ50" s="21"/>
      <c r="CK50" s="21"/>
      <c r="CL50" s="21"/>
      <c r="CM50" s="21"/>
      <c r="CN50" s="21"/>
      <c r="CO50" s="21"/>
      <c r="CP50" s="21"/>
      <c r="CQ50" s="21"/>
      <c r="CR50" s="21"/>
      <c r="CS50" s="21"/>
      <c r="CT50" s="21"/>
      <c r="CU50" s="21"/>
      <c r="CV50" s="21"/>
      <c r="CW50" s="21"/>
      <c r="CX50" s="21"/>
      <c r="CY50" s="21"/>
      <c r="CZ50" s="21"/>
      <c r="DA50" s="21"/>
      <c r="DB50" s="21"/>
      <c r="DC50" s="21"/>
    </row>
    <row r="51" customFormat="false" ht="12.75" hidden="false" customHeight="false" outlineLevel="0" collapsed="false">
      <c r="E51" s="47"/>
      <c r="F51" s="47"/>
      <c r="H51" s="23"/>
      <c r="I51" s="23"/>
      <c r="J51" s="23"/>
      <c r="L51" s="23"/>
      <c r="M51" s="27"/>
      <c r="N51" s="27"/>
      <c r="O51" s="28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35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  <c r="CC51" s="21"/>
      <c r="CD51" s="21"/>
      <c r="CE51" s="21"/>
      <c r="CF51" s="21"/>
      <c r="CG51" s="21"/>
      <c r="CH51" s="21"/>
      <c r="CI51" s="21"/>
      <c r="CJ51" s="21"/>
      <c r="CK51" s="21"/>
      <c r="CL51" s="21"/>
      <c r="CM51" s="21"/>
      <c r="CN51" s="21"/>
      <c r="CO51" s="21"/>
      <c r="CP51" s="21"/>
      <c r="CQ51" s="21"/>
      <c r="CR51" s="21"/>
      <c r="CS51" s="21"/>
      <c r="CT51" s="21"/>
      <c r="CU51" s="21"/>
      <c r="CV51" s="21"/>
      <c r="CW51" s="21"/>
      <c r="CX51" s="21"/>
      <c r="CY51" s="21"/>
      <c r="CZ51" s="21"/>
      <c r="DA51" s="21"/>
      <c r="DB51" s="21"/>
      <c r="DC51" s="21"/>
    </row>
    <row r="52" customFormat="false" ht="12.75" hidden="false" customHeight="false" outlineLevel="0" collapsed="false">
      <c r="A52" s="47" t="s">
        <v>44</v>
      </c>
      <c r="E52" s="47"/>
      <c r="F52" s="47"/>
      <c r="H52" s="23" t="n">
        <f aca="false">SUM(H10:H45)</f>
        <v>1090000</v>
      </c>
      <c r="I52" s="23" t="n">
        <f aca="false">SUM(I10:I45)</f>
        <v>1090000</v>
      </c>
      <c r="J52" s="23"/>
      <c r="L52" s="23" t="n">
        <f aca="false">SUM(L10:L45)</f>
        <v>1090000</v>
      </c>
      <c r="M52" s="27" t="n">
        <f aca="false">SUM(M10:M45)</f>
        <v>1062500</v>
      </c>
      <c r="N52" s="27" t="n">
        <f aca="false">SUM(N10:N45)</f>
        <v>1076000</v>
      </c>
      <c r="O52" s="28" t="n">
        <f aca="false">SUM(O10:O45)</f>
        <v>1090000</v>
      </c>
      <c r="P52" s="27" t="n">
        <f aca="false">SUM(P10:P45)-P50</f>
        <v>1068500</v>
      </c>
      <c r="Q52" s="27" t="n">
        <f aca="false">SUM(Q10:Q45)-Q50</f>
        <v>1068500</v>
      </c>
      <c r="R52" s="27" t="n">
        <f aca="false">SUM(R10:R45)-R50</f>
        <v>1054500</v>
      </c>
      <c r="S52" s="27" t="n">
        <f aca="false">SUM(S10:S45)-S50</f>
        <v>1054500</v>
      </c>
      <c r="T52" s="27" t="n">
        <f aca="false">SUM(T10:T45)-T50</f>
        <v>1054500</v>
      </c>
      <c r="U52" s="27" t="n">
        <f aca="false">SUM(U10:U45)-U50</f>
        <v>1054500</v>
      </c>
      <c r="V52" s="27" t="n">
        <f aca="false">SUM(V10:V45)-V50</f>
        <v>1054500</v>
      </c>
      <c r="W52" s="27" t="n">
        <f aca="false">SUM(W10:W45)-W50</f>
        <v>1054500</v>
      </c>
      <c r="X52" s="27" t="n">
        <f aca="false">SUM(X10:X45)-X50</f>
        <v>1054500</v>
      </c>
      <c r="Y52" s="27" t="n">
        <f aca="false">SUM(Y10:Y45)-Y50</f>
        <v>1068500</v>
      </c>
      <c r="Z52" s="27" t="n">
        <f aca="false">SUM(Z10:Z45)-Z50</f>
        <v>1068500</v>
      </c>
      <c r="AA52" s="27" t="n">
        <f aca="false">SUM(AA10:AA45)-AA50</f>
        <v>1068500</v>
      </c>
      <c r="AB52" s="27" t="n">
        <f aca="false">SUM(AB10:AB45)-AB50</f>
        <v>1068500</v>
      </c>
      <c r="AC52" s="27" t="n">
        <f aca="false">SUM(AC10:AC45)-AC50</f>
        <v>1068500</v>
      </c>
      <c r="AD52" s="27" t="n">
        <f aca="false">SUM(AD10:AD45)-AD50</f>
        <v>1019500</v>
      </c>
      <c r="AE52" s="27" t="n">
        <f aca="false">SUM(AE10:AE45)-AE50</f>
        <v>1019500</v>
      </c>
      <c r="AF52" s="27" t="n">
        <f aca="false">SUM(AF10:AF45)-AF50</f>
        <v>994500</v>
      </c>
      <c r="AG52" s="27" t="n">
        <f aca="false">SUM(AG10:AG45)-AG50</f>
        <v>994500</v>
      </c>
      <c r="AH52" s="27" t="n">
        <f aca="false">SUM(AH10:AH45)-AH50</f>
        <v>994500</v>
      </c>
      <c r="AI52" s="27" t="n">
        <f aca="false">SUM(AI10:AI45)-AI50</f>
        <v>994500</v>
      </c>
      <c r="AJ52" s="27" t="n">
        <f aca="false">SUM(AJ10:AJ45)-AJ50</f>
        <v>994500</v>
      </c>
      <c r="AK52" s="27" t="n">
        <f aca="false">SUM(AK10:AK45)-AK50</f>
        <v>968500</v>
      </c>
      <c r="AL52" s="27" t="n">
        <f aca="false">SUM(AL10:AL45)-AL50</f>
        <v>968500</v>
      </c>
      <c r="AM52" s="27" t="n">
        <f aca="false">SUM(AM10:AM45)-AM50</f>
        <v>1003500</v>
      </c>
      <c r="AN52" s="27" t="n">
        <f aca="false">SUM(AN10:AN45)-AN50</f>
        <v>1003500</v>
      </c>
      <c r="AO52" s="27" t="n">
        <f aca="false">SUM(AO10:AO45)-AO50</f>
        <v>1003500</v>
      </c>
      <c r="AP52" s="27" t="n">
        <f aca="false">SUM(AP10:AP45)-AP50</f>
        <v>964500</v>
      </c>
      <c r="AQ52" s="27" t="n">
        <f aca="false">SUM(AQ10:AQ45)-AQ50</f>
        <v>964500</v>
      </c>
      <c r="AR52" s="27" t="n">
        <f aca="false">SUM(AR10:AR45)-AR50</f>
        <v>964500</v>
      </c>
      <c r="AS52" s="27" t="n">
        <f aca="false">SUM(AS10:AS45)-AS50</f>
        <v>964500</v>
      </c>
      <c r="AT52" s="27" t="n">
        <f aca="false">SUM(AT10:AT45)-AT50</f>
        <v>964500</v>
      </c>
      <c r="AU52" s="27" t="n">
        <f aca="false">SUM(AU10:AU45)-AU50</f>
        <v>964500</v>
      </c>
      <c r="AV52" s="27" t="n">
        <f aca="false">SUM(AV10:AV45)-AV50</f>
        <v>964500</v>
      </c>
      <c r="AW52" s="27" t="n">
        <f aca="false">SUM(AW10:AW45)-AW50</f>
        <v>978500</v>
      </c>
      <c r="AX52" s="27" t="n">
        <f aca="false">SUM(AX10:AX45)-AX50</f>
        <v>978500</v>
      </c>
      <c r="AY52" s="27" t="n">
        <f aca="false">SUM(AY10:AY45)-AY50</f>
        <v>970500</v>
      </c>
      <c r="AZ52" s="27" t="n">
        <f aca="false">SUM(AZ10:AZ45)-AZ50</f>
        <v>970500</v>
      </c>
      <c r="BA52" s="27" t="n">
        <f aca="false">SUM(BA10:BA45)-BA50</f>
        <v>970500</v>
      </c>
      <c r="BB52" s="27" t="n">
        <f aca="false">SUM(BB10:BB45)-BB50</f>
        <v>956500</v>
      </c>
      <c r="BC52" s="27" t="n">
        <f aca="false">SUM(BC10:BC45)-BC50</f>
        <v>870500</v>
      </c>
      <c r="BD52" s="27" t="n">
        <f aca="false">SUM(BD10:BD45)-BD50</f>
        <v>870500</v>
      </c>
      <c r="BE52" s="27" t="n">
        <f aca="false">SUM(BE10:BE45)-BE50</f>
        <v>870500</v>
      </c>
      <c r="BF52" s="27" t="n">
        <f aca="false">SUM(BF10:BF45)-BF50</f>
        <v>870500</v>
      </c>
      <c r="BG52" s="27" t="n">
        <f aca="false">SUM(BG10:BG45)-BG50</f>
        <v>870500</v>
      </c>
      <c r="BH52" s="27" t="n">
        <f aca="false">SUM(BH10:BH45)-BH50</f>
        <v>870500</v>
      </c>
      <c r="BI52" s="27" t="n">
        <f aca="false">SUM(BI10:BI45)-BI50</f>
        <v>434900</v>
      </c>
      <c r="BJ52" s="35" t="n">
        <f aca="false">SUM(BJ10:BJ45)-BJ50</f>
        <v>434900</v>
      </c>
      <c r="BK52" s="27" t="n">
        <f aca="false">SUM(BK10:BK45)-BK50</f>
        <v>385900</v>
      </c>
      <c r="BL52" s="27" t="n">
        <f aca="false">SUM(BL10:BL45)-BL50</f>
        <v>385900</v>
      </c>
      <c r="BM52" s="27" t="n">
        <f aca="false">SUM(BM10:BM45)-BM50</f>
        <v>385900</v>
      </c>
      <c r="BN52" s="27" t="n">
        <f aca="false">SUM(BN10:BN45)-BN50</f>
        <v>371900</v>
      </c>
      <c r="BO52" s="27" t="n">
        <f aca="false">SUM(BO10:BO45)-BO50</f>
        <v>371900</v>
      </c>
      <c r="BP52" s="27" t="n">
        <f aca="false">SUM(BP10:BP45)-BP50</f>
        <v>371900</v>
      </c>
      <c r="BQ52" s="27" t="n">
        <f aca="false">SUM(BQ10:BQ45)-BQ50</f>
        <v>371900</v>
      </c>
      <c r="BR52" s="27" t="n">
        <f aca="false">SUM(BR10:BR45)-BR50</f>
        <v>371900</v>
      </c>
      <c r="BS52" s="27" t="n">
        <f aca="false">SUM(BS10:BS45)-BS50</f>
        <v>371900</v>
      </c>
      <c r="BT52" s="27" t="n">
        <f aca="false">SUM(BT10:BT45)-BT50</f>
        <v>371900</v>
      </c>
      <c r="BU52" s="27" t="n">
        <f aca="false">SUM(BU10:BU45)-BU50</f>
        <v>385900</v>
      </c>
      <c r="BV52" s="27" t="n">
        <f aca="false">SUM(BV10:BV45)-BV50</f>
        <v>385900</v>
      </c>
      <c r="BW52" s="21"/>
      <c r="BX52" s="21"/>
      <c r="BY52" s="21"/>
      <c r="BZ52" s="21"/>
      <c r="CA52" s="21"/>
      <c r="CB52" s="21"/>
      <c r="CC52" s="21"/>
      <c r="CD52" s="21"/>
      <c r="CE52" s="21"/>
      <c r="CF52" s="21"/>
      <c r="CG52" s="21"/>
      <c r="CH52" s="21"/>
      <c r="CI52" s="21"/>
      <c r="CJ52" s="21"/>
      <c r="CK52" s="21"/>
      <c r="CL52" s="21"/>
      <c r="CM52" s="21"/>
      <c r="CN52" s="21"/>
      <c r="CO52" s="21"/>
      <c r="CP52" s="21"/>
      <c r="CQ52" s="21"/>
      <c r="CR52" s="21"/>
      <c r="CS52" s="21"/>
      <c r="CT52" s="21"/>
      <c r="CU52" s="21"/>
      <c r="CV52" s="21"/>
      <c r="CW52" s="21"/>
      <c r="CX52" s="21"/>
      <c r="CY52" s="21"/>
      <c r="CZ52" s="21"/>
      <c r="DA52" s="21"/>
      <c r="DB52" s="21"/>
      <c r="DC52" s="21"/>
    </row>
    <row r="53" customFormat="false" ht="12.75" hidden="false" customHeight="false" outlineLevel="0" collapsed="false">
      <c r="E53" s="47"/>
      <c r="F53" s="47"/>
      <c r="H53" s="23"/>
      <c r="I53" s="23"/>
      <c r="J53" s="23"/>
      <c r="L53" s="23"/>
      <c r="M53" s="27"/>
      <c r="N53" s="27"/>
      <c r="O53" s="28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35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21"/>
      <c r="CD53" s="21"/>
      <c r="CE53" s="21"/>
      <c r="CF53" s="21"/>
      <c r="CG53" s="21"/>
      <c r="CH53" s="21"/>
      <c r="CI53" s="21"/>
      <c r="CJ53" s="21"/>
      <c r="CK53" s="21"/>
      <c r="CL53" s="21"/>
      <c r="CM53" s="21"/>
      <c r="CN53" s="21"/>
      <c r="CO53" s="21"/>
      <c r="CP53" s="21"/>
      <c r="CQ53" s="21"/>
      <c r="CR53" s="21"/>
      <c r="CS53" s="21"/>
      <c r="CT53" s="21"/>
      <c r="CU53" s="21"/>
      <c r="CV53" s="21"/>
      <c r="CW53" s="21"/>
      <c r="CX53" s="21"/>
      <c r="CY53" s="21"/>
      <c r="CZ53" s="21"/>
      <c r="DA53" s="21"/>
      <c r="DB53" s="21"/>
      <c r="DC53" s="21"/>
    </row>
    <row r="54" customFormat="false" ht="12.75" hidden="false" customHeight="false" outlineLevel="0" collapsed="false">
      <c r="A54" s="47" t="s">
        <v>45</v>
      </c>
      <c r="D54" s="47"/>
      <c r="E54" s="47"/>
      <c r="F54" s="47"/>
      <c r="H54" s="48" t="n">
        <f aca="false">H52/1090000</f>
        <v>1</v>
      </c>
      <c r="I54" s="48" t="n">
        <f aca="false">I52/1090000</f>
        <v>1</v>
      </c>
      <c r="J54" s="48"/>
      <c r="L54" s="48" t="n">
        <f aca="false">L52/1090000</f>
        <v>1</v>
      </c>
      <c r="M54" s="49" t="n">
        <f aca="false">M52/1090000</f>
        <v>0.974770642201835</v>
      </c>
      <c r="N54" s="49" t="n">
        <f aca="false">N52/1090000</f>
        <v>0.987155963302752</v>
      </c>
      <c r="O54" s="49" t="n">
        <f aca="false">O52/1090000</f>
        <v>1</v>
      </c>
      <c r="P54" s="49" t="n">
        <f aca="false">P52/1090000</f>
        <v>0.980275229357798</v>
      </c>
      <c r="Q54" s="49" t="n">
        <f aca="false">Q52/1090000</f>
        <v>0.980275229357798</v>
      </c>
      <c r="R54" s="49" t="n">
        <f aca="false">R52/1090000</f>
        <v>0.96743119266055</v>
      </c>
      <c r="S54" s="49" t="n">
        <f aca="false">S52/1090000</f>
        <v>0.96743119266055</v>
      </c>
      <c r="T54" s="49" t="n">
        <f aca="false">T52/1090000</f>
        <v>0.96743119266055</v>
      </c>
      <c r="U54" s="49" t="n">
        <f aca="false">U52/1090000</f>
        <v>0.96743119266055</v>
      </c>
      <c r="V54" s="49" t="n">
        <f aca="false">V52/1090000</f>
        <v>0.96743119266055</v>
      </c>
      <c r="W54" s="49" t="n">
        <f aca="false">W52/1090000</f>
        <v>0.96743119266055</v>
      </c>
      <c r="X54" s="49" t="n">
        <f aca="false">X52/1090000</f>
        <v>0.96743119266055</v>
      </c>
      <c r="Y54" s="49" t="n">
        <f aca="false">Y52/1090000</f>
        <v>0.980275229357798</v>
      </c>
      <c r="Z54" s="49" t="n">
        <f aca="false">Z52/1090000</f>
        <v>0.980275229357798</v>
      </c>
      <c r="AA54" s="49" t="n">
        <f aca="false">AA52/1090000</f>
        <v>0.980275229357798</v>
      </c>
      <c r="AB54" s="49" t="n">
        <f aca="false">AB52/1090000</f>
        <v>0.980275229357798</v>
      </c>
      <c r="AC54" s="49" t="n">
        <f aca="false">AC52/1090000</f>
        <v>0.980275229357798</v>
      </c>
      <c r="AD54" s="49" t="n">
        <f aca="false">AD52/1090000</f>
        <v>0.935321100917431</v>
      </c>
      <c r="AE54" s="49" t="n">
        <f aca="false">AE52/1090000</f>
        <v>0.935321100917431</v>
      </c>
      <c r="AF54" s="49" t="n">
        <f aca="false">AF52/1090000</f>
        <v>0.912385321100917</v>
      </c>
      <c r="AG54" s="49" t="n">
        <f aca="false">AG52/1090000</f>
        <v>0.912385321100917</v>
      </c>
      <c r="AH54" s="49" t="n">
        <f aca="false">AH52/1090000</f>
        <v>0.912385321100917</v>
      </c>
      <c r="AI54" s="49" t="n">
        <f aca="false">AI52/1090000</f>
        <v>0.912385321100917</v>
      </c>
      <c r="AJ54" s="49" t="n">
        <f aca="false">AJ52/1090000</f>
        <v>0.912385321100917</v>
      </c>
      <c r="AK54" s="49" t="n">
        <f aca="false">AK52/1090000</f>
        <v>0.888532110091743</v>
      </c>
      <c r="AL54" s="49" t="n">
        <f aca="false">AL52/1090000</f>
        <v>0.888532110091743</v>
      </c>
      <c r="AM54" s="49" t="n">
        <f aca="false">AM52/1090000</f>
        <v>0.920642201834862</v>
      </c>
      <c r="AN54" s="49" t="n">
        <f aca="false">AN52/1090000</f>
        <v>0.920642201834862</v>
      </c>
      <c r="AO54" s="49" t="n">
        <f aca="false">AO52/1090000</f>
        <v>0.920642201834862</v>
      </c>
      <c r="AP54" s="49" t="n">
        <f aca="false">AP52/1090000</f>
        <v>0.884862385321101</v>
      </c>
      <c r="AQ54" s="49" t="n">
        <f aca="false">AQ52/1090000</f>
        <v>0.884862385321101</v>
      </c>
      <c r="AR54" s="49" t="n">
        <f aca="false">AR52/1090000</f>
        <v>0.884862385321101</v>
      </c>
      <c r="AS54" s="49" t="n">
        <f aca="false">AS52/1090000</f>
        <v>0.884862385321101</v>
      </c>
      <c r="AT54" s="49" t="n">
        <f aca="false">AT52/1090000</f>
        <v>0.884862385321101</v>
      </c>
      <c r="AU54" s="49" t="n">
        <f aca="false">AU52/1090000</f>
        <v>0.884862385321101</v>
      </c>
      <c r="AV54" s="49" t="n">
        <f aca="false">AV52/1090000</f>
        <v>0.884862385321101</v>
      </c>
      <c r="AW54" s="49" t="n">
        <f aca="false">AW52/1090000</f>
        <v>0.897706422018349</v>
      </c>
      <c r="AX54" s="49" t="n">
        <f aca="false">AX52/1090000</f>
        <v>0.897706422018349</v>
      </c>
      <c r="AY54" s="49" t="n">
        <f aca="false">AY52/1090000</f>
        <v>0.890366972477064</v>
      </c>
      <c r="AZ54" s="49" t="n">
        <f aca="false">AZ52/1090000</f>
        <v>0.890366972477064</v>
      </c>
      <c r="BA54" s="49" t="n">
        <f aca="false">BA52/1090000</f>
        <v>0.890366972477064</v>
      </c>
      <c r="BB54" s="49" t="n">
        <f aca="false">BB52/1090000</f>
        <v>0.877522935779817</v>
      </c>
      <c r="BC54" s="49" t="n">
        <f aca="false">BC52/1090000</f>
        <v>0.798623853211009</v>
      </c>
      <c r="BD54" s="49" t="n">
        <f aca="false">BD52/1090000</f>
        <v>0.798623853211009</v>
      </c>
      <c r="BE54" s="49" t="n">
        <f aca="false">BE52/1090000</f>
        <v>0.798623853211009</v>
      </c>
      <c r="BF54" s="49" t="n">
        <f aca="false">BF52/1090000</f>
        <v>0.798623853211009</v>
      </c>
      <c r="BG54" s="49" t="n">
        <f aca="false">BG52/1090000</f>
        <v>0.798623853211009</v>
      </c>
      <c r="BH54" s="49" t="n">
        <f aca="false">BH52/1090000</f>
        <v>0.798623853211009</v>
      </c>
      <c r="BI54" s="49" t="n">
        <f aca="false">BI52/1090000</f>
        <v>0.398990825688073</v>
      </c>
      <c r="BJ54" s="50" t="n">
        <f aca="false">BJ52/1090000</f>
        <v>0.398990825688073</v>
      </c>
      <c r="BK54" s="49" t="n">
        <f aca="false">BK52/1090000</f>
        <v>0.354036697247706</v>
      </c>
      <c r="BL54" s="49" t="n">
        <f aca="false">BL52/1090000</f>
        <v>0.354036697247706</v>
      </c>
      <c r="BM54" s="49" t="n">
        <f aca="false">BM52/1090000</f>
        <v>0.354036697247706</v>
      </c>
      <c r="BN54" s="49" t="n">
        <f aca="false">BN52/1090000</f>
        <v>0.341192660550459</v>
      </c>
      <c r="BO54" s="49" t="n">
        <f aca="false">BO52/1090000</f>
        <v>0.341192660550459</v>
      </c>
      <c r="BP54" s="49" t="n">
        <f aca="false">BP52/1090000</f>
        <v>0.341192660550459</v>
      </c>
      <c r="BQ54" s="49" t="n">
        <f aca="false">BQ52/1090000</f>
        <v>0.341192660550459</v>
      </c>
      <c r="BR54" s="49" t="n">
        <f aca="false">BR52/1090000</f>
        <v>0.341192660550459</v>
      </c>
      <c r="BS54" s="49" t="n">
        <f aca="false">BS52/1090000</f>
        <v>0.341192660550459</v>
      </c>
      <c r="BT54" s="49" t="n">
        <f aca="false">BT52/1090000</f>
        <v>0.341192660550459</v>
      </c>
      <c r="BU54" s="49" t="n">
        <f aca="false">BU52/1090000</f>
        <v>0.354036697247706</v>
      </c>
      <c r="BV54" s="49" t="n">
        <f aca="false">BV52/1090000</f>
        <v>0.354036697247706</v>
      </c>
      <c r="BW54" s="21"/>
      <c r="BX54" s="21"/>
      <c r="BY54" s="21"/>
      <c r="BZ54" s="21"/>
      <c r="CA54" s="21"/>
      <c r="CB54" s="21"/>
      <c r="CC54" s="21"/>
      <c r="CD54" s="21"/>
      <c r="CE54" s="21"/>
      <c r="CF54" s="21"/>
      <c r="CG54" s="21"/>
      <c r="CH54" s="21"/>
      <c r="CI54" s="21"/>
      <c r="CJ54" s="21"/>
      <c r="CK54" s="21"/>
      <c r="CL54" s="21"/>
      <c r="CM54" s="21"/>
      <c r="CN54" s="21"/>
      <c r="CO54" s="21"/>
      <c r="CP54" s="21"/>
      <c r="CQ54" s="21"/>
      <c r="CR54" s="21"/>
      <c r="CS54" s="21"/>
      <c r="CT54" s="21"/>
      <c r="CU54" s="21"/>
      <c r="CV54" s="21"/>
      <c r="CW54" s="21"/>
      <c r="CX54" s="21"/>
      <c r="CY54" s="21"/>
      <c r="CZ54" s="21"/>
      <c r="DA54" s="21"/>
      <c r="DB54" s="21"/>
      <c r="DC54" s="21"/>
    </row>
    <row r="55" customFormat="false" ht="12.75" hidden="false" customHeight="false" outlineLevel="0" collapsed="false">
      <c r="H55" s="23"/>
      <c r="I55" s="23"/>
      <c r="J55" s="23"/>
      <c r="L55" s="23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50" t="n">
        <f aca="false">SUM(L54:BJ54)/51</f>
        <v>0.895984889368591</v>
      </c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</row>
    <row r="56" customFormat="false" ht="12.75" hidden="false" customHeight="false" outlineLevel="0" collapsed="false">
      <c r="H56" s="23" t="n">
        <f aca="false">1090000-H52</f>
        <v>0</v>
      </c>
      <c r="I56" s="23" t="n">
        <f aca="false">1090000-I52</f>
        <v>0</v>
      </c>
      <c r="J56" s="23"/>
      <c r="L56" s="23" t="n">
        <f aca="false">1090000-L52</f>
        <v>0</v>
      </c>
      <c r="M56" s="27" t="n">
        <f aca="false">1090000-M52</f>
        <v>27500</v>
      </c>
      <c r="N56" s="27" t="n">
        <f aca="false">1090000-N52</f>
        <v>14000</v>
      </c>
      <c r="O56" s="27" t="n">
        <f aca="false">1090000-O52</f>
        <v>0</v>
      </c>
      <c r="P56" s="27" t="n">
        <f aca="false">1090000-P52</f>
        <v>21500</v>
      </c>
      <c r="Q56" s="27" t="n">
        <f aca="false">1090000-Q52</f>
        <v>21500</v>
      </c>
      <c r="R56" s="27" t="n">
        <f aca="false">1090000-R52</f>
        <v>35500</v>
      </c>
      <c r="S56" s="27" t="n">
        <f aca="false">1090000-S52</f>
        <v>35500</v>
      </c>
      <c r="T56" s="27" t="n">
        <f aca="false">1090000-T52</f>
        <v>35500</v>
      </c>
      <c r="U56" s="27" t="n">
        <f aca="false">1090000-U52</f>
        <v>35500</v>
      </c>
      <c r="V56" s="27" t="n">
        <f aca="false">1090000-V52</f>
        <v>35500</v>
      </c>
      <c r="W56" s="27" t="n">
        <f aca="false">1090000-W52</f>
        <v>35500</v>
      </c>
      <c r="X56" s="27" t="n">
        <f aca="false">1090000-X52</f>
        <v>35500</v>
      </c>
      <c r="Y56" s="27" t="n">
        <f aca="false">1090000-Y52</f>
        <v>21500</v>
      </c>
      <c r="Z56" s="27" t="n">
        <f aca="false">1090000-Z52</f>
        <v>21500</v>
      </c>
      <c r="AA56" s="27" t="n">
        <f aca="false">1090000-AA52</f>
        <v>21500</v>
      </c>
      <c r="AB56" s="27" t="n">
        <f aca="false">1090000-AB52</f>
        <v>21500</v>
      </c>
      <c r="AC56" s="27" t="n">
        <f aca="false">1090000-AC52</f>
        <v>21500</v>
      </c>
      <c r="AD56" s="27" t="n">
        <f aca="false">1090000-AD52</f>
        <v>70500</v>
      </c>
      <c r="AE56" s="27" t="n">
        <f aca="false">1090000-AE52</f>
        <v>70500</v>
      </c>
      <c r="AF56" s="27" t="n">
        <f aca="false">1090000-AF52</f>
        <v>95500</v>
      </c>
      <c r="AG56" s="27" t="n">
        <f aca="false">1090000-AG52</f>
        <v>95500</v>
      </c>
      <c r="AH56" s="27" t="n">
        <f aca="false">1090000-AH52</f>
        <v>95500</v>
      </c>
      <c r="AI56" s="27" t="n">
        <f aca="false">1090000-AI52</f>
        <v>95500</v>
      </c>
      <c r="AJ56" s="27" t="n">
        <f aca="false">1090000-AJ52</f>
        <v>95500</v>
      </c>
      <c r="AK56" s="27" t="n">
        <f aca="false">1090000-AK52</f>
        <v>121500</v>
      </c>
      <c r="AL56" s="27" t="n">
        <f aca="false">1090000-AL52</f>
        <v>121500</v>
      </c>
      <c r="AM56" s="27" t="n">
        <f aca="false">1090000-AM52</f>
        <v>86500</v>
      </c>
      <c r="AN56" s="27" t="n">
        <f aca="false">1090000-AN52</f>
        <v>86500</v>
      </c>
      <c r="AO56" s="27" t="n">
        <f aca="false">1090000-AO52</f>
        <v>86500</v>
      </c>
      <c r="AP56" s="27" t="n">
        <f aca="false">1090000-AP52</f>
        <v>125500</v>
      </c>
      <c r="AQ56" s="27" t="n">
        <f aca="false">1090000-AQ52</f>
        <v>125500</v>
      </c>
      <c r="AR56" s="27" t="n">
        <f aca="false">1090000-AR52</f>
        <v>125500</v>
      </c>
      <c r="AS56" s="27" t="n">
        <f aca="false">1090000-AS52</f>
        <v>125500</v>
      </c>
      <c r="AT56" s="27" t="n">
        <f aca="false">1090000-AT52</f>
        <v>125500</v>
      </c>
      <c r="AU56" s="27" t="n">
        <f aca="false">1090000-AU52</f>
        <v>125500</v>
      </c>
      <c r="AV56" s="27" t="n">
        <f aca="false">1090000-AV52</f>
        <v>125500</v>
      </c>
      <c r="AW56" s="27" t="n">
        <f aca="false">1090000-AW52</f>
        <v>111500</v>
      </c>
      <c r="AX56" s="27" t="n">
        <f aca="false">1090000-AX52</f>
        <v>111500</v>
      </c>
      <c r="AY56" s="27" t="n">
        <f aca="false">1090000-AY52</f>
        <v>119500</v>
      </c>
      <c r="AZ56" s="27" t="n">
        <f aca="false">1090000-AZ52</f>
        <v>119500</v>
      </c>
      <c r="BA56" s="27" t="n">
        <f aca="false">1090000-BA52</f>
        <v>119500</v>
      </c>
      <c r="BB56" s="27" t="n">
        <f aca="false">1090000-BB52</f>
        <v>133500</v>
      </c>
      <c r="BC56" s="27" t="n">
        <f aca="false">1090000-BC52</f>
        <v>219500</v>
      </c>
      <c r="BD56" s="27" t="n">
        <f aca="false">1090000-BD52</f>
        <v>219500</v>
      </c>
      <c r="BE56" s="27" t="n">
        <f aca="false">1090000-BE52</f>
        <v>219500</v>
      </c>
      <c r="BF56" s="27" t="n">
        <f aca="false">1090000-BF52</f>
        <v>219500</v>
      </c>
      <c r="BG56" s="27" t="n">
        <f aca="false">1090000-BG52</f>
        <v>219500</v>
      </c>
      <c r="BH56" s="27" t="n">
        <f aca="false">1090000-BH52</f>
        <v>219500</v>
      </c>
      <c r="BI56" s="27" t="n">
        <f aca="false">1090000-BI52</f>
        <v>655100</v>
      </c>
      <c r="BJ56" s="35" t="n">
        <f aca="false">1090000-BJ52</f>
        <v>655100</v>
      </c>
      <c r="BK56" s="27" t="n">
        <f aca="false">1090000-BK52</f>
        <v>704100</v>
      </c>
      <c r="BL56" s="27" t="n">
        <f aca="false">1090000-BL52</f>
        <v>704100</v>
      </c>
      <c r="BM56" s="27" t="n">
        <f aca="false">1090000-BM52</f>
        <v>704100</v>
      </c>
      <c r="BN56" s="27" t="n">
        <f aca="false">1090000-BN52</f>
        <v>718100</v>
      </c>
      <c r="BO56" s="27" t="n">
        <f aca="false">1090000-BO52</f>
        <v>718100</v>
      </c>
      <c r="BP56" s="27" t="n">
        <f aca="false">1090000-BP52</f>
        <v>718100</v>
      </c>
      <c r="BQ56" s="27" t="n">
        <f aca="false">1090000-BQ52</f>
        <v>718100</v>
      </c>
      <c r="BR56" s="27" t="n">
        <f aca="false">1090000-BR52</f>
        <v>718100</v>
      </c>
      <c r="BS56" s="27" t="n">
        <f aca="false">1090000-BS52</f>
        <v>718100</v>
      </c>
      <c r="BT56" s="27" t="n">
        <f aca="false">1090000-BT52</f>
        <v>718100</v>
      </c>
      <c r="BU56" s="27" t="n">
        <f aca="false">1090000-BU52</f>
        <v>704100</v>
      </c>
      <c r="BV56" s="27" t="n">
        <f aca="false">1090000-BV52</f>
        <v>704100</v>
      </c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  <c r="CH56" s="21"/>
      <c r="CI56" s="21"/>
      <c r="CJ56" s="21"/>
      <c r="CK56" s="21"/>
      <c r="CL56" s="21"/>
      <c r="CM56" s="21"/>
      <c r="CN56" s="21"/>
      <c r="CO56" s="21"/>
      <c r="CP56" s="21"/>
      <c r="CQ56" s="21"/>
      <c r="CR56" s="21"/>
      <c r="CS56" s="21"/>
      <c r="CT56" s="21"/>
      <c r="CU56" s="21"/>
      <c r="CV56" s="21"/>
      <c r="CW56" s="21"/>
      <c r="CX56" s="21"/>
      <c r="CY56" s="21"/>
      <c r="CZ56" s="21"/>
      <c r="DA56" s="21"/>
      <c r="DB56" s="21"/>
      <c r="DC56" s="21"/>
    </row>
    <row r="57" customFormat="false" ht="12.75" hidden="false" customHeight="false" outlineLevel="0" collapsed="false">
      <c r="A57" s="47" t="s">
        <v>46</v>
      </c>
      <c r="D57" s="47"/>
      <c r="E57" s="47"/>
      <c r="H57" s="48" t="n">
        <f aca="false">H56/1090000</f>
        <v>0</v>
      </c>
      <c r="I57" s="48" t="n">
        <f aca="false">I56/1090000</f>
        <v>0</v>
      </c>
      <c r="J57" s="48"/>
      <c r="L57" s="48" t="n">
        <f aca="false">L56/1090000</f>
        <v>0</v>
      </c>
      <c r="M57" s="49" t="n">
        <f aca="false">M56/1090000</f>
        <v>0.0252293577981651</v>
      </c>
      <c r="N57" s="49" t="n">
        <f aca="false">N56/1090000</f>
        <v>0.0128440366972477</v>
      </c>
      <c r="O57" s="49" t="n">
        <f aca="false">O56/1090000</f>
        <v>0</v>
      </c>
      <c r="P57" s="49" t="n">
        <f aca="false">P56/1090000</f>
        <v>0.0197247706422018</v>
      </c>
      <c r="Q57" s="49" t="n">
        <f aca="false">Q56/1090000</f>
        <v>0.0197247706422018</v>
      </c>
      <c r="R57" s="49" t="n">
        <f aca="false">R56/1090000</f>
        <v>0.0325688073394495</v>
      </c>
      <c r="S57" s="49" t="n">
        <f aca="false">S56/1090000</f>
        <v>0.0325688073394495</v>
      </c>
      <c r="T57" s="49" t="n">
        <f aca="false">T56/1090000</f>
        <v>0.0325688073394495</v>
      </c>
      <c r="U57" s="49" t="n">
        <f aca="false">U56/1090000</f>
        <v>0.0325688073394495</v>
      </c>
      <c r="V57" s="49" t="n">
        <f aca="false">V56/1090000</f>
        <v>0.0325688073394495</v>
      </c>
      <c r="W57" s="49" t="n">
        <f aca="false">W56/1090000</f>
        <v>0.0325688073394495</v>
      </c>
      <c r="X57" s="49" t="n">
        <f aca="false">X56/1090000</f>
        <v>0.0325688073394495</v>
      </c>
      <c r="Y57" s="49" t="n">
        <f aca="false">Y56/1090000</f>
        <v>0.0197247706422018</v>
      </c>
      <c r="Z57" s="49" t="n">
        <f aca="false">Z56/1090000</f>
        <v>0.0197247706422018</v>
      </c>
      <c r="AA57" s="49" t="n">
        <f aca="false">AA56/1090000</f>
        <v>0.0197247706422018</v>
      </c>
      <c r="AB57" s="49" t="n">
        <f aca="false">AB56/1090000</f>
        <v>0.0197247706422018</v>
      </c>
      <c r="AC57" s="49" t="n">
        <f aca="false">AC56/1090000</f>
        <v>0.0197247706422018</v>
      </c>
      <c r="AD57" s="49" t="n">
        <f aca="false">AD56/1090000</f>
        <v>0.0646788990825688</v>
      </c>
      <c r="AE57" s="49" t="n">
        <f aca="false">AE56/1090000</f>
        <v>0.0646788990825688</v>
      </c>
      <c r="AF57" s="49" t="n">
        <f aca="false">AF56/1090000</f>
        <v>0.0876146788990826</v>
      </c>
      <c r="AG57" s="49" t="n">
        <f aca="false">AG56/1090000</f>
        <v>0.0876146788990826</v>
      </c>
      <c r="AH57" s="49" t="n">
        <f aca="false">AH56/1090000</f>
        <v>0.0876146788990826</v>
      </c>
      <c r="AI57" s="49" t="n">
        <f aca="false">AI56/1090000</f>
        <v>0.0876146788990826</v>
      </c>
      <c r="AJ57" s="49" t="n">
        <f aca="false">AJ56/1090000</f>
        <v>0.0876146788990826</v>
      </c>
      <c r="AK57" s="49" t="n">
        <f aca="false">AK56/1090000</f>
        <v>0.111467889908257</v>
      </c>
      <c r="AL57" s="49" t="n">
        <f aca="false">AL56/1090000</f>
        <v>0.111467889908257</v>
      </c>
      <c r="AM57" s="49" t="n">
        <f aca="false">AM56/1090000</f>
        <v>0.0793577981651376</v>
      </c>
      <c r="AN57" s="49" t="n">
        <f aca="false">AN56/1090000</f>
        <v>0.0793577981651376</v>
      </c>
      <c r="AO57" s="49" t="n">
        <f aca="false">AO56/1090000</f>
        <v>0.0793577981651376</v>
      </c>
      <c r="AP57" s="49" t="n">
        <f aca="false">AP56/1090000</f>
        <v>0.115137614678899</v>
      </c>
      <c r="AQ57" s="49" t="n">
        <f aca="false">AQ56/1090000</f>
        <v>0.115137614678899</v>
      </c>
      <c r="AR57" s="49" t="n">
        <f aca="false">AR56/1090000</f>
        <v>0.115137614678899</v>
      </c>
      <c r="AS57" s="49" t="n">
        <f aca="false">AS56/1090000</f>
        <v>0.115137614678899</v>
      </c>
      <c r="AT57" s="49" t="n">
        <f aca="false">AT56/1090000</f>
        <v>0.115137614678899</v>
      </c>
      <c r="AU57" s="49" t="n">
        <f aca="false">AU56/1090000</f>
        <v>0.115137614678899</v>
      </c>
      <c r="AV57" s="49" t="n">
        <f aca="false">AV56/1090000</f>
        <v>0.115137614678899</v>
      </c>
      <c r="AW57" s="49" t="n">
        <f aca="false">AW56/1090000</f>
        <v>0.102293577981651</v>
      </c>
      <c r="AX57" s="49" t="n">
        <f aca="false">AX56/1090000</f>
        <v>0.102293577981651</v>
      </c>
      <c r="AY57" s="49" t="n">
        <f aca="false">AY56/1090000</f>
        <v>0.109633027522936</v>
      </c>
      <c r="AZ57" s="49" t="n">
        <f aca="false">AZ56/1090000</f>
        <v>0.109633027522936</v>
      </c>
      <c r="BA57" s="49" t="n">
        <f aca="false">BA56/1090000</f>
        <v>0.109633027522936</v>
      </c>
      <c r="BB57" s="49" t="n">
        <f aca="false">BB56/1090000</f>
        <v>0.122477064220183</v>
      </c>
      <c r="BC57" s="49" t="n">
        <f aca="false">BC56/1090000</f>
        <v>0.201376146788991</v>
      </c>
      <c r="BD57" s="49" t="n">
        <f aca="false">BD56/1090000</f>
        <v>0.201376146788991</v>
      </c>
      <c r="BE57" s="49" t="n">
        <f aca="false">BE56/1090000</f>
        <v>0.201376146788991</v>
      </c>
      <c r="BF57" s="49" t="n">
        <f aca="false">BF56/1090000</f>
        <v>0.201376146788991</v>
      </c>
      <c r="BG57" s="49" t="n">
        <f aca="false">BG56/1090000</f>
        <v>0.201376146788991</v>
      </c>
      <c r="BH57" s="49" t="n">
        <f aca="false">BH56/1090000</f>
        <v>0.201376146788991</v>
      </c>
      <c r="BI57" s="49" t="n">
        <f aca="false">BI56/1090000</f>
        <v>0.601009174311927</v>
      </c>
      <c r="BJ57" s="50" t="n">
        <f aca="false">BJ56/1090000</f>
        <v>0.601009174311927</v>
      </c>
      <c r="BK57" s="49" t="n">
        <f aca="false">BK56/1090000</f>
        <v>0.645963302752294</v>
      </c>
      <c r="BL57" s="49" t="n">
        <f aca="false">BL56/1090000</f>
        <v>0.645963302752294</v>
      </c>
      <c r="BM57" s="49" t="n">
        <f aca="false">BM56/1090000</f>
        <v>0.645963302752294</v>
      </c>
      <c r="BN57" s="49" t="n">
        <f aca="false">BN56/1090000</f>
        <v>0.658807339449541</v>
      </c>
      <c r="BO57" s="49" t="n">
        <f aca="false">BO56/1090000</f>
        <v>0.658807339449541</v>
      </c>
      <c r="BP57" s="49" t="n">
        <f aca="false">BP56/1090000</f>
        <v>0.658807339449541</v>
      </c>
      <c r="BQ57" s="49" t="n">
        <f aca="false">BQ56/1090000</f>
        <v>0.658807339449541</v>
      </c>
      <c r="BR57" s="49" t="n">
        <f aca="false">BR56/1090000</f>
        <v>0.658807339449541</v>
      </c>
      <c r="BS57" s="49" t="n">
        <f aca="false">BS56/1090000</f>
        <v>0.658807339449541</v>
      </c>
      <c r="BT57" s="49" t="n">
        <f aca="false">BT56/1090000</f>
        <v>0.658807339449541</v>
      </c>
      <c r="BU57" s="49" t="n">
        <f aca="false">BU56/1090000</f>
        <v>0.645963302752294</v>
      </c>
      <c r="BV57" s="49" t="n">
        <f aca="false">BV56/1090000</f>
        <v>0.645963302752294</v>
      </c>
      <c r="BW57" s="21"/>
      <c r="BX57" s="21"/>
      <c r="BY57" s="21"/>
      <c r="BZ57" s="21"/>
      <c r="CA57" s="21"/>
      <c r="CB57" s="21"/>
      <c r="CC57" s="21"/>
      <c r="CD57" s="21"/>
      <c r="CE57" s="21"/>
      <c r="CF57" s="21"/>
      <c r="CG57" s="21"/>
      <c r="CH57" s="21"/>
      <c r="CI57" s="21"/>
      <c r="CJ57" s="21"/>
      <c r="CK57" s="21"/>
      <c r="CL57" s="21"/>
      <c r="CM57" s="21"/>
      <c r="CN57" s="21"/>
      <c r="CO57" s="21"/>
      <c r="CP57" s="21"/>
      <c r="CQ57" s="21"/>
      <c r="CR57" s="21"/>
      <c r="CS57" s="21"/>
      <c r="CT57" s="21"/>
      <c r="CU57" s="21"/>
      <c r="CV57" s="21"/>
      <c r="CW57" s="21"/>
      <c r="CX57" s="21"/>
      <c r="CY57" s="21"/>
      <c r="CZ57" s="21"/>
      <c r="DA57" s="21"/>
      <c r="DB57" s="21"/>
      <c r="DC57" s="21"/>
    </row>
    <row r="58" customFormat="false" ht="12.75" hidden="false" customHeight="false" outlineLevel="0" collapsed="false">
      <c r="M58" s="21"/>
      <c r="N58" s="21"/>
      <c r="O58" s="34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50" t="n">
        <f aca="false">SUM(M57:BJ57)/51</f>
        <v>0.104015110631409</v>
      </c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  <c r="CH58" s="21"/>
      <c r="CI58" s="21"/>
      <c r="CJ58" s="21"/>
      <c r="CK58" s="21"/>
      <c r="CL58" s="21"/>
      <c r="CM58" s="21"/>
      <c r="CN58" s="21"/>
      <c r="CO58" s="21"/>
      <c r="CP58" s="21"/>
      <c r="CQ58" s="21"/>
      <c r="CR58" s="21"/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</row>
    <row r="59" customFormat="false" ht="12.75" hidden="false" customHeight="false" outlineLevel="0" collapsed="false">
      <c r="M59" s="21"/>
      <c r="N59" s="21"/>
      <c r="O59" s="34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2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  <c r="CH59" s="21"/>
      <c r="CI59" s="21"/>
      <c r="CJ59" s="21"/>
      <c r="CK59" s="21"/>
      <c r="CL59" s="21"/>
      <c r="CM59" s="21"/>
      <c r="CN59" s="21"/>
      <c r="CO59" s="21"/>
      <c r="CP59" s="21"/>
      <c r="CQ59" s="21"/>
      <c r="CR59" s="21"/>
      <c r="CS59" s="21"/>
      <c r="CT59" s="21"/>
      <c r="CU59" s="21"/>
      <c r="CV59" s="21"/>
      <c r="CW59" s="21"/>
      <c r="CX59" s="21"/>
      <c r="CY59" s="21"/>
      <c r="CZ59" s="21"/>
      <c r="DA59" s="21"/>
      <c r="DB59" s="21"/>
      <c r="DC59" s="21"/>
    </row>
    <row r="60" customFormat="false" ht="12.75" hidden="false" customHeight="false" outlineLevel="0" collapsed="false">
      <c r="A60" s="0" t="s">
        <v>47</v>
      </c>
      <c r="M60" s="21"/>
      <c r="N60" s="21"/>
      <c r="O60" s="34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2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  <c r="CO60" s="21"/>
      <c r="CP60" s="21"/>
      <c r="CQ60" s="21"/>
      <c r="CR60" s="21"/>
      <c r="CS60" s="21"/>
      <c r="CT60" s="21"/>
      <c r="CU60" s="21"/>
      <c r="CV60" s="21"/>
      <c r="CW60" s="21"/>
      <c r="CX60" s="21"/>
      <c r="CY60" s="21"/>
      <c r="CZ60" s="21"/>
      <c r="DA60" s="21"/>
      <c r="DB60" s="21"/>
      <c r="DC60" s="21"/>
    </row>
    <row r="61" customFormat="false" ht="12.75" hidden="false" customHeight="false" outlineLevel="0" collapsed="false">
      <c r="M61" s="21"/>
      <c r="N61" s="21"/>
      <c r="O61" s="34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2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  <c r="CH61" s="21"/>
      <c r="CI61" s="21"/>
      <c r="CJ61" s="21"/>
      <c r="CK61" s="21"/>
      <c r="CL61" s="21"/>
      <c r="CM61" s="21"/>
      <c r="CN61" s="21"/>
      <c r="CO61" s="21"/>
      <c r="CP61" s="21"/>
      <c r="CQ61" s="21"/>
      <c r="CR61" s="21"/>
      <c r="CS61" s="21"/>
      <c r="CT61" s="21"/>
      <c r="CU61" s="21"/>
      <c r="CV61" s="21"/>
      <c r="CW61" s="21"/>
      <c r="CX61" s="21"/>
      <c r="CY61" s="21"/>
      <c r="CZ61" s="21"/>
      <c r="DA61" s="21"/>
      <c r="DB61" s="21"/>
      <c r="DC61" s="21"/>
    </row>
    <row r="62" customFormat="false" ht="12.75" hidden="false" customHeight="false" outlineLevel="0" collapsed="false">
      <c r="M62" s="21"/>
      <c r="N62" s="21"/>
      <c r="O62" s="34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2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  <c r="CC62" s="21"/>
      <c r="CD62" s="21"/>
      <c r="CE62" s="21"/>
      <c r="CF62" s="21"/>
      <c r="CG62" s="21"/>
      <c r="CH62" s="21"/>
      <c r="CI62" s="21"/>
      <c r="CJ62" s="21"/>
      <c r="CK62" s="21"/>
      <c r="CL62" s="21"/>
      <c r="CM62" s="21"/>
      <c r="CN62" s="21"/>
      <c r="CO62" s="21"/>
      <c r="CP62" s="21"/>
      <c r="CQ62" s="21"/>
      <c r="CR62" s="21"/>
      <c r="CS62" s="21"/>
      <c r="CT62" s="21"/>
      <c r="CU62" s="21"/>
      <c r="CV62" s="21"/>
      <c r="CW62" s="21"/>
      <c r="CX62" s="21"/>
      <c r="CY62" s="21"/>
      <c r="CZ62" s="21"/>
      <c r="DA62" s="21"/>
      <c r="DB62" s="21"/>
      <c r="DC62" s="21"/>
    </row>
    <row r="63" customFormat="false" ht="12.75" hidden="false" customHeight="false" outlineLevel="0" collapsed="false">
      <c r="M63" s="21"/>
      <c r="N63" s="21"/>
      <c r="O63" s="34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2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  <c r="CH63" s="21"/>
      <c r="CI63" s="21"/>
      <c r="CJ63" s="21"/>
      <c r="CK63" s="21"/>
      <c r="CL63" s="21"/>
      <c r="CM63" s="21"/>
      <c r="CN63" s="21"/>
      <c r="CO63" s="21"/>
      <c r="CP63" s="21"/>
      <c r="CQ63" s="21"/>
      <c r="CR63" s="21"/>
      <c r="CS63" s="21"/>
      <c r="CT63" s="21"/>
      <c r="CU63" s="21"/>
      <c r="CV63" s="21"/>
      <c r="CW63" s="21"/>
      <c r="CX63" s="21"/>
      <c r="CY63" s="21"/>
      <c r="CZ63" s="21"/>
      <c r="DA63" s="21"/>
      <c r="DB63" s="21"/>
      <c r="DC63" s="21"/>
    </row>
    <row r="64" customFormat="false" ht="12.75" hidden="false" customHeight="false" outlineLevel="0" collapsed="false">
      <c r="M64" s="21"/>
      <c r="N64" s="21"/>
      <c r="O64" s="34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2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  <c r="CC64" s="21"/>
      <c r="CD64" s="21"/>
      <c r="CE64" s="21"/>
      <c r="CF64" s="21"/>
      <c r="CG64" s="21"/>
      <c r="CH64" s="21"/>
      <c r="CI64" s="21"/>
      <c r="CJ64" s="21"/>
      <c r="CK64" s="21"/>
      <c r="CL64" s="21"/>
      <c r="CM64" s="21"/>
      <c r="CN64" s="21"/>
      <c r="CO64" s="21"/>
      <c r="CP64" s="21"/>
      <c r="CQ64" s="21"/>
      <c r="CR64" s="21"/>
      <c r="CS64" s="21"/>
      <c r="CT64" s="21"/>
      <c r="CU64" s="21"/>
      <c r="CV64" s="21"/>
      <c r="CW64" s="21"/>
      <c r="CX64" s="21"/>
      <c r="CY64" s="21"/>
      <c r="CZ64" s="21"/>
      <c r="DA64" s="21"/>
      <c r="DB64" s="21"/>
      <c r="DC64" s="21"/>
    </row>
    <row r="65" customFormat="false" ht="12.75" hidden="false" customHeight="false" outlineLevel="0" collapsed="false">
      <c r="M65" s="21"/>
      <c r="N65" s="21"/>
      <c r="O65" s="34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1"/>
      <c r="CP65" s="21"/>
      <c r="CQ65" s="21"/>
      <c r="CR65" s="21"/>
      <c r="CS65" s="21"/>
      <c r="CT65" s="21"/>
      <c r="CU65" s="21"/>
      <c r="CV65" s="21"/>
      <c r="CW65" s="21"/>
      <c r="CX65" s="21"/>
      <c r="CY65" s="21"/>
      <c r="CZ65" s="21"/>
      <c r="DA65" s="21"/>
      <c r="DB65" s="21"/>
      <c r="DC65" s="21"/>
    </row>
    <row r="66" customFormat="false" ht="12.75" hidden="false" customHeight="false" outlineLevel="0" collapsed="false">
      <c r="M66" s="21"/>
      <c r="N66" s="21"/>
      <c r="O66" s="34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  <c r="CH66" s="21"/>
      <c r="CI66" s="21"/>
      <c r="CJ66" s="21"/>
      <c r="CK66" s="21"/>
      <c r="CL66" s="21"/>
      <c r="CM66" s="21"/>
      <c r="CN66" s="21"/>
      <c r="CO66" s="21"/>
      <c r="CP66" s="21"/>
      <c r="CQ66" s="21"/>
      <c r="CR66" s="21"/>
      <c r="CS66" s="21"/>
      <c r="CT66" s="21"/>
      <c r="CU66" s="21"/>
      <c r="CV66" s="21"/>
      <c r="CW66" s="21"/>
      <c r="CX66" s="21"/>
      <c r="CY66" s="21"/>
      <c r="CZ66" s="21"/>
      <c r="DA66" s="21"/>
      <c r="DB66" s="21"/>
      <c r="DC66" s="21"/>
    </row>
    <row r="67" customFormat="false" ht="12.75" hidden="false" customHeight="false" outlineLevel="0" collapsed="false">
      <c r="M67" s="21"/>
      <c r="N67" s="21"/>
      <c r="O67" s="34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1"/>
      <c r="CG67" s="21"/>
      <c r="CH67" s="21"/>
      <c r="CI67" s="21"/>
      <c r="CJ67" s="21"/>
      <c r="CK67" s="21"/>
      <c r="CL67" s="21"/>
      <c r="CM67" s="21"/>
      <c r="CN67" s="21"/>
      <c r="CO67" s="21"/>
      <c r="CP67" s="21"/>
      <c r="CQ67" s="21"/>
      <c r="CR67" s="21"/>
      <c r="CS67" s="21"/>
      <c r="CT67" s="21"/>
      <c r="CU67" s="21"/>
      <c r="CV67" s="21"/>
      <c r="CW67" s="21"/>
      <c r="CX67" s="21"/>
      <c r="CY67" s="21"/>
      <c r="CZ67" s="21"/>
      <c r="DA67" s="21"/>
      <c r="DB67" s="21"/>
      <c r="DC67" s="21"/>
    </row>
    <row r="68" customFormat="false" ht="12.75" hidden="false" customHeight="false" outlineLevel="0" collapsed="false">
      <c r="M68" s="21"/>
      <c r="N68" s="21"/>
      <c r="O68" s="34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  <c r="CH68" s="21"/>
      <c r="CI68" s="21"/>
      <c r="CJ68" s="21"/>
      <c r="CK68" s="21"/>
      <c r="CL68" s="21"/>
      <c r="CM68" s="21"/>
      <c r="CN68" s="21"/>
      <c r="CO68" s="21"/>
      <c r="CP68" s="21"/>
      <c r="CQ68" s="21"/>
      <c r="CR68" s="21"/>
      <c r="CS68" s="21"/>
      <c r="CT68" s="21"/>
      <c r="CU68" s="21"/>
      <c r="CV68" s="21"/>
      <c r="CW68" s="21"/>
      <c r="CX68" s="21"/>
      <c r="CY68" s="21"/>
      <c r="CZ68" s="21"/>
      <c r="DA68" s="21"/>
      <c r="DB68" s="21"/>
      <c r="DC68" s="21"/>
    </row>
    <row r="69" customFormat="false" ht="12.75" hidden="false" customHeight="false" outlineLevel="0" collapsed="false"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  <c r="CH69" s="21"/>
      <c r="CI69" s="21"/>
      <c r="CJ69" s="21"/>
      <c r="CK69" s="21"/>
      <c r="CL69" s="21"/>
      <c r="CM69" s="21"/>
      <c r="CN69" s="21"/>
      <c r="CO69" s="21"/>
      <c r="CP69" s="21"/>
      <c r="CQ69" s="21"/>
      <c r="CR69" s="21"/>
      <c r="CS69" s="21"/>
      <c r="CT69" s="21"/>
      <c r="CU69" s="21"/>
      <c r="CV69" s="21"/>
      <c r="CW69" s="21"/>
      <c r="CX69" s="21"/>
      <c r="CY69" s="21"/>
      <c r="CZ69" s="21"/>
      <c r="DA69" s="21"/>
      <c r="DB69" s="21"/>
      <c r="DC69" s="21"/>
    </row>
    <row r="70" customFormat="false" ht="12.75" hidden="false" customHeight="false" outlineLevel="0" collapsed="false"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21"/>
      <c r="CH70" s="21"/>
      <c r="CI70" s="21"/>
      <c r="CJ70" s="21"/>
      <c r="CK70" s="21"/>
      <c r="CL70" s="21"/>
      <c r="CM70" s="21"/>
      <c r="CN70" s="21"/>
      <c r="CO70" s="21"/>
      <c r="CP70" s="21"/>
      <c r="CQ70" s="21"/>
      <c r="CR70" s="21"/>
      <c r="CS70" s="21"/>
      <c r="CT70" s="21"/>
      <c r="CU70" s="21"/>
      <c r="CV70" s="21"/>
      <c r="CW70" s="21"/>
      <c r="CX70" s="21"/>
      <c r="CY70" s="21"/>
      <c r="CZ70" s="21"/>
      <c r="DA70" s="21"/>
      <c r="DB70" s="21"/>
      <c r="DC70" s="21"/>
    </row>
    <row r="71" customFormat="false" ht="12.75" hidden="false" customHeight="false" outlineLevel="0" collapsed="false"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  <c r="CH71" s="21"/>
      <c r="CI71" s="21"/>
      <c r="CJ71" s="21"/>
      <c r="CK71" s="21"/>
      <c r="CL71" s="21"/>
      <c r="CM71" s="21"/>
      <c r="CN71" s="21"/>
      <c r="CO71" s="21"/>
      <c r="CP71" s="21"/>
      <c r="CQ71" s="21"/>
      <c r="CR71" s="21"/>
      <c r="CS71" s="21"/>
      <c r="CT71" s="21"/>
      <c r="CU71" s="21"/>
      <c r="CV71" s="21"/>
      <c r="CW71" s="21"/>
      <c r="CX71" s="21"/>
      <c r="CY71" s="21"/>
      <c r="CZ71" s="21"/>
      <c r="DA71" s="21"/>
      <c r="DB71" s="21"/>
      <c r="DC71" s="21"/>
    </row>
    <row r="72" customFormat="false" ht="12.75" hidden="false" customHeight="false" outlineLevel="0" collapsed="false"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/>
      <c r="CD72" s="21"/>
      <c r="CE72" s="21"/>
      <c r="CF72" s="21"/>
      <c r="CG72" s="21"/>
      <c r="CH72" s="21"/>
      <c r="CI72" s="21"/>
      <c r="CJ72" s="21"/>
      <c r="CK72" s="21"/>
      <c r="CL72" s="21"/>
      <c r="CM72" s="21"/>
      <c r="CN72" s="21"/>
      <c r="CO72" s="21"/>
      <c r="CP72" s="21"/>
      <c r="CQ72" s="21"/>
      <c r="CR72" s="21"/>
      <c r="CS72" s="21"/>
      <c r="CT72" s="21"/>
      <c r="CU72" s="21"/>
      <c r="CV72" s="21"/>
      <c r="CW72" s="21"/>
      <c r="CX72" s="21"/>
      <c r="CY72" s="21"/>
      <c r="CZ72" s="21"/>
      <c r="DA72" s="21"/>
      <c r="DB72" s="21"/>
      <c r="DC72" s="21"/>
    </row>
    <row r="73" customFormat="false" ht="12.75" hidden="false" customHeight="false" outlineLevel="0" collapsed="false"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  <c r="CC73" s="21"/>
      <c r="CD73" s="21"/>
      <c r="CE73" s="21"/>
      <c r="CF73" s="21"/>
      <c r="CG73" s="21"/>
      <c r="CH73" s="21"/>
      <c r="CI73" s="21"/>
      <c r="CJ73" s="21"/>
      <c r="CK73" s="21"/>
      <c r="CL73" s="21"/>
      <c r="CM73" s="21"/>
      <c r="CN73" s="21"/>
      <c r="CO73" s="21"/>
      <c r="CP73" s="21"/>
      <c r="CQ73" s="21"/>
      <c r="CR73" s="21"/>
      <c r="CS73" s="21"/>
      <c r="CT73" s="21"/>
      <c r="CU73" s="21"/>
      <c r="CV73" s="21"/>
      <c r="CW73" s="21"/>
      <c r="CX73" s="21"/>
      <c r="CY73" s="21"/>
      <c r="CZ73" s="21"/>
      <c r="DA73" s="21"/>
      <c r="DB73" s="21"/>
      <c r="DC73" s="21"/>
    </row>
    <row r="74" customFormat="false" ht="12.75" hidden="false" customHeight="false" outlineLevel="0" collapsed="false"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1"/>
      <c r="CG74" s="21"/>
      <c r="CH74" s="21"/>
      <c r="CI74" s="21"/>
      <c r="CJ74" s="21"/>
      <c r="CK74" s="21"/>
      <c r="CL74" s="21"/>
      <c r="CM74" s="21"/>
      <c r="CN74" s="21"/>
      <c r="CO74" s="21"/>
      <c r="CP74" s="21"/>
      <c r="CQ74" s="21"/>
      <c r="CR74" s="21"/>
      <c r="CS74" s="21"/>
      <c r="CT74" s="21"/>
      <c r="CU74" s="21"/>
      <c r="CV74" s="21"/>
      <c r="CW74" s="21"/>
      <c r="CX74" s="21"/>
      <c r="CY74" s="21"/>
      <c r="CZ74" s="21"/>
      <c r="DA74" s="21"/>
      <c r="DB74" s="21"/>
      <c r="DC74" s="21"/>
    </row>
    <row r="75" customFormat="false" ht="12.75" hidden="false" customHeight="false" outlineLevel="0" collapsed="false"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  <c r="CH75" s="21"/>
      <c r="CI75" s="21"/>
      <c r="CJ75" s="21"/>
      <c r="CK75" s="21"/>
      <c r="CL75" s="21"/>
      <c r="CM75" s="21"/>
      <c r="CN75" s="21"/>
      <c r="CO75" s="21"/>
      <c r="CP75" s="21"/>
      <c r="CQ75" s="21"/>
      <c r="CR75" s="21"/>
      <c r="CS75" s="21"/>
      <c r="CT75" s="21"/>
      <c r="CU75" s="21"/>
      <c r="CV75" s="21"/>
      <c r="CW75" s="21"/>
      <c r="CX75" s="21"/>
      <c r="CY75" s="21"/>
      <c r="CZ75" s="21"/>
      <c r="DA75" s="21"/>
      <c r="DB75" s="21"/>
      <c r="DC75" s="21"/>
    </row>
    <row r="76" customFormat="false" ht="12.75" hidden="false" customHeight="false" outlineLevel="0" collapsed="false"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  <c r="CH76" s="21"/>
      <c r="CI76" s="21"/>
      <c r="CJ76" s="21"/>
      <c r="CK76" s="21"/>
      <c r="CL76" s="21"/>
      <c r="CM76" s="21"/>
      <c r="CN76" s="21"/>
      <c r="CO76" s="21"/>
      <c r="CP76" s="21"/>
      <c r="CQ76" s="21"/>
      <c r="CR76" s="21"/>
      <c r="CS76" s="21"/>
      <c r="CT76" s="21"/>
      <c r="CU76" s="21"/>
      <c r="CV76" s="21"/>
      <c r="CW76" s="21"/>
      <c r="CX76" s="21"/>
      <c r="CY76" s="21"/>
      <c r="CZ76" s="21"/>
      <c r="DA76" s="21"/>
      <c r="DB76" s="21"/>
      <c r="DC76" s="21"/>
    </row>
    <row r="77" customFormat="false" ht="12.75" hidden="false" customHeight="false" outlineLevel="0" collapsed="false"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1"/>
      <c r="CG77" s="21"/>
      <c r="CH77" s="21"/>
      <c r="CI77" s="21"/>
      <c r="CJ77" s="21"/>
      <c r="CK77" s="21"/>
      <c r="CL77" s="21"/>
      <c r="CM77" s="21"/>
      <c r="CN77" s="21"/>
      <c r="CO77" s="21"/>
      <c r="CP77" s="21"/>
      <c r="CQ77" s="21"/>
      <c r="CR77" s="21"/>
      <c r="CS77" s="21"/>
      <c r="CT77" s="21"/>
      <c r="CU77" s="21"/>
      <c r="CV77" s="21"/>
      <c r="CW77" s="21"/>
      <c r="CX77" s="21"/>
      <c r="CY77" s="21"/>
      <c r="CZ77" s="21"/>
      <c r="DA77" s="21"/>
      <c r="DB77" s="21"/>
      <c r="DC77" s="21"/>
    </row>
    <row r="78" customFormat="false" ht="12.75" hidden="false" customHeight="false" outlineLevel="0" collapsed="false"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  <c r="CA78" s="21"/>
      <c r="CB78" s="21"/>
      <c r="CC78" s="21"/>
      <c r="CD78" s="21"/>
      <c r="CE78" s="21"/>
      <c r="CF78" s="21"/>
      <c r="CG78" s="21"/>
      <c r="CH78" s="21"/>
      <c r="CI78" s="21"/>
      <c r="CJ78" s="21"/>
      <c r="CK78" s="21"/>
      <c r="CL78" s="21"/>
      <c r="CM78" s="21"/>
      <c r="CN78" s="21"/>
      <c r="CO78" s="21"/>
      <c r="CP78" s="21"/>
      <c r="CQ78" s="21"/>
      <c r="CR78" s="21"/>
      <c r="CS78" s="21"/>
      <c r="CT78" s="21"/>
      <c r="CU78" s="21"/>
      <c r="CV78" s="21"/>
      <c r="CW78" s="21"/>
      <c r="CX78" s="21"/>
      <c r="CY78" s="21"/>
      <c r="CZ78" s="21"/>
      <c r="DA78" s="21"/>
      <c r="DB78" s="21"/>
      <c r="DC78" s="21"/>
    </row>
    <row r="79" customFormat="false" ht="12.75" hidden="false" customHeight="false" outlineLevel="0" collapsed="false"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  <c r="CH79" s="21"/>
      <c r="CI79" s="21"/>
      <c r="CJ79" s="21"/>
      <c r="CK79" s="21"/>
      <c r="CL79" s="21"/>
      <c r="CM79" s="21"/>
      <c r="CN79" s="21"/>
      <c r="CO79" s="21"/>
      <c r="CP79" s="21"/>
      <c r="CQ79" s="21"/>
      <c r="CR79" s="21"/>
      <c r="CS79" s="21"/>
      <c r="CT79" s="21"/>
      <c r="CU79" s="21"/>
      <c r="CV79" s="21"/>
      <c r="CW79" s="21"/>
      <c r="CX79" s="21"/>
      <c r="CY79" s="21"/>
      <c r="CZ79" s="21"/>
      <c r="DA79" s="21"/>
      <c r="DB79" s="21"/>
      <c r="DC79" s="21"/>
    </row>
    <row r="80" customFormat="false" ht="12.75" hidden="false" customHeight="false" outlineLevel="0" collapsed="false"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  <c r="BZ80" s="21"/>
      <c r="CA80" s="21"/>
      <c r="CB80" s="21"/>
      <c r="CC80" s="21"/>
      <c r="CD80" s="21"/>
      <c r="CE80" s="21"/>
      <c r="CF80" s="21"/>
      <c r="CG80" s="21"/>
      <c r="CH80" s="21"/>
      <c r="CI80" s="21"/>
      <c r="CJ80" s="21"/>
      <c r="CK80" s="21"/>
      <c r="CL80" s="21"/>
      <c r="CM80" s="21"/>
      <c r="CN80" s="21"/>
      <c r="CO80" s="21"/>
      <c r="CP80" s="21"/>
      <c r="CQ80" s="21"/>
      <c r="CR80" s="21"/>
      <c r="CS80" s="21"/>
      <c r="CT80" s="21"/>
      <c r="CU80" s="21"/>
      <c r="CV80" s="21"/>
      <c r="CW80" s="21"/>
      <c r="CX80" s="21"/>
      <c r="CY80" s="21"/>
      <c r="CZ80" s="21"/>
      <c r="DA80" s="21"/>
      <c r="DB80" s="21"/>
      <c r="DC80" s="21"/>
    </row>
    <row r="81" customFormat="false" ht="12.75" hidden="false" customHeight="false" outlineLevel="0" collapsed="false"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  <c r="CA81" s="21"/>
      <c r="CB81" s="21"/>
      <c r="CC81" s="21"/>
      <c r="CD81" s="21"/>
      <c r="CE81" s="21"/>
      <c r="CF81" s="21"/>
      <c r="CG81" s="21"/>
      <c r="CH81" s="21"/>
      <c r="CI81" s="21"/>
      <c r="CJ81" s="21"/>
      <c r="CK81" s="21"/>
      <c r="CL81" s="21"/>
      <c r="CM81" s="21"/>
      <c r="CN81" s="21"/>
      <c r="CO81" s="21"/>
      <c r="CP81" s="21"/>
      <c r="CQ81" s="21"/>
      <c r="CR81" s="21"/>
      <c r="CS81" s="21"/>
      <c r="CT81" s="21"/>
      <c r="CU81" s="21"/>
      <c r="CV81" s="21"/>
      <c r="CW81" s="21"/>
      <c r="CX81" s="21"/>
      <c r="CY81" s="21"/>
      <c r="CZ81" s="21"/>
      <c r="DA81" s="21"/>
      <c r="DB81" s="21"/>
      <c r="DC81" s="21"/>
    </row>
    <row r="82" customFormat="false" ht="12.75" hidden="false" customHeight="false" outlineLevel="0" collapsed="false"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  <c r="CA82" s="21"/>
      <c r="CB82" s="21"/>
      <c r="CC82" s="21"/>
      <c r="CD82" s="21"/>
      <c r="CE82" s="21"/>
      <c r="CF82" s="21"/>
      <c r="CG82" s="21"/>
      <c r="CH82" s="21"/>
      <c r="CI82" s="21"/>
      <c r="CJ82" s="21"/>
      <c r="CK82" s="21"/>
      <c r="CL82" s="21"/>
      <c r="CM82" s="21"/>
      <c r="CN82" s="21"/>
      <c r="CO82" s="21"/>
      <c r="CP82" s="21"/>
      <c r="CQ82" s="21"/>
      <c r="CR82" s="21"/>
      <c r="CS82" s="21"/>
      <c r="CT82" s="21"/>
      <c r="CU82" s="21"/>
      <c r="CV82" s="21"/>
      <c r="CW82" s="21"/>
      <c r="CX82" s="21"/>
      <c r="CY82" s="21"/>
      <c r="CZ82" s="21"/>
      <c r="DA82" s="21"/>
      <c r="DB82" s="21"/>
      <c r="DC82" s="21"/>
    </row>
    <row r="83" customFormat="false" ht="12.75" hidden="false" customHeight="false" outlineLevel="0" collapsed="false"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1"/>
      <c r="CG83" s="21"/>
      <c r="CH83" s="21"/>
      <c r="CI83" s="21"/>
      <c r="CJ83" s="21"/>
      <c r="CK83" s="21"/>
      <c r="CL83" s="21"/>
      <c r="CM83" s="21"/>
      <c r="CN83" s="21"/>
      <c r="CO83" s="21"/>
      <c r="CP83" s="21"/>
      <c r="CQ83" s="21"/>
      <c r="CR83" s="21"/>
      <c r="CS83" s="21"/>
      <c r="CT83" s="21"/>
      <c r="CU83" s="21"/>
      <c r="CV83" s="21"/>
      <c r="CW83" s="21"/>
      <c r="CX83" s="21"/>
      <c r="CY83" s="21"/>
      <c r="CZ83" s="21"/>
      <c r="DA83" s="21"/>
      <c r="DB83" s="21"/>
      <c r="DC83" s="21"/>
    </row>
    <row r="84" customFormat="false" ht="12.75" hidden="false" customHeight="false" outlineLevel="0" collapsed="false"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1"/>
      <c r="CG84" s="21"/>
      <c r="CH84" s="21"/>
      <c r="CI84" s="21"/>
      <c r="CJ84" s="21"/>
      <c r="CK84" s="21"/>
      <c r="CL84" s="21"/>
      <c r="CM84" s="21"/>
      <c r="CN84" s="21"/>
      <c r="CO84" s="21"/>
      <c r="CP84" s="21"/>
      <c r="CQ84" s="21"/>
      <c r="CR84" s="21"/>
      <c r="CS84" s="21"/>
      <c r="CT84" s="21"/>
      <c r="CU84" s="21"/>
      <c r="CV84" s="21"/>
      <c r="CW84" s="21"/>
      <c r="CX84" s="21"/>
      <c r="CY84" s="21"/>
      <c r="CZ84" s="21"/>
      <c r="DA84" s="21"/>
      <c r="DB84" s="21"/>
      <c r="DC84" s="21"/>
    </row>
    <row r="85" customFormat="false" ht="12.75" hidden="false" customHeight="false" outlineLevel="0" collapsed="false"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  <c r="CG85" s="21"/>
      <c r="CH85" s="21"/>
      <c r="CI85" s="21"/>
      <c r="CJ85" s="21"/>
      <c r="CK85" s="21"/>
      <c r="CL85" s="21"/>
      <c r="CM85" s="21"/>
      <c r="CN85" s="21"/>
      <c r="CO85" s="21"/>
      <c r="CP85" s="21"/>
      <c r="CQ85" s="21"/>
      <c r="CR85" s="21"/>
      <c r="CS85" s="21"/>
      <c r="CT85" s="21"/>
      <c r="CU85" s="21"/>
      <c r="CV85" s="21"/>
      <c r="CW85" s="21"/>
      <c r="CX85" s="21"/>
      <c r="CY85" s="21"/>
      <c r="CZ85" s="21"/>
      <c r="DA85" s="21"/>
      <c r="DB85" s="21"/>
      <c r="DC85" s="21"/>
    </row>
    <row r="86" customFormat="false" ht="12.75" hidden="false" customHeight="false" outlineLevel="0" collapsed="false"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  <c r="CC86" s="21"/>
      <c r="CD86" s="21"/>
      <c r="CE86" s="21"/>
      <c r="CF86" s="21"/>
      <c r="CG86" s="21"/>
      <c r="CH86" s="21"/>
      <c r="CI86" s="21"/>
      <c r="CJ86" s="21"/>
      <c r="CK86" s="21"/>
      <c r="CL86" s="21"/>
      <c r="CM86" s="21"/>
      <c r="CN86" s="21"/>
      <c r="CO86" s="21"/>
      <c r="CP86" s="21"/>
      <c r="CQ86" s="21"/>
      <c r="CR86" s="21"/>
      <c r="CS86" s="21"/>
      <c r="CT86" s="21"/>
      <c r="CU86" s="21"/>
      <c r="CV86" s="21"/>
      <c r="CW86" s="21"/>
      <c r="CX86" s="21"/>
      <c r="CY86" s="21"/>
      <c r="CZ86" s="21"/>
      <c r="DA86" s="21"/>
      <c r="DB86" s="21"/>
      <c r="DC86" s="21"/>
    </row>
    <row r="87" customFormat="false" ht="12.75" hidden="false" customHeight="false" outlineLevel="0" collapsed="false"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  <c r="CA87" s="21"/>
      <c r="CB87" s="21"/>
      <c r="CC87" s="21"/>
      <c r="CD87" s="21"/>
      <c r="CE87" s="21"/>
      <c r="CF87" s="21"/>
      <c r="CG87" s="21"/>
      <c r="CH87" s="21"/>
      <c r="CI87" s="21"/>
      <c r="CJ87" s="21"/>
      <c r="CK87" s="21"/>
      <c r="CL87" s="21"/>
      <c r="CM87" s="21"/>
      <c r="CN87" s="21"/>
      <c r="CO87" s="21"/>
      <c r="CP87" s="21"/>
      <c r="CQ87" s="21"/>
      <c r="CR87" s="21"/>
      <c r="CS87" s="21"/>
      <c r="CT87" s="21"/>
      <c r="CU87" s="21"/>
      <c r="CV87" s="21"/>
      <c r="CW87" s="21"/>
      <c r="CX87" s="21"/>
      <c r="CY87" s="21"/>
      <c r="CZ87" s="21"/>
      <c r="DA87" s="21"/>
      <c r="DB87" s="21"/>
      <c r="DC87" s="21"/>
    </row>
    <row r="88" customFormat="false" ht="12.75" hidden="false" customHeight="false" outlineLevel="0" collapsed="false"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  <c r="BZ88" s="21"/>
      <c r="CA88" s="21"/>
      <c r="CB88" s="21"/>
      <c r="CC88" s="21"/>
      <c r="CD88" s="21"/>
      <c r="CE88" s="21"/>
      <c r="CF88" s="21"/>
      <c r="CG88" s="21"/>
      <c r="CH88" s="21"/>
      <c r="CI88" s="21"/>
      <c r="CJ88" s="21"/>
      <c r="CK88" s="21"/>
      <c r="CL88" s="21"/>
      <c r="CM88" s="21"/>
      <c r="CN88" s="21"/>
      <c r="CO88" s="21"/>
      <c r="CP88" s="21"/>
      <c r="CQ88" s="21"/>
      <c r="CR88" s="21"/>
      <c r="CS88" s="21"/>
      <c r="CT88" s="21"/>
      <c r="CU88" s="21"/>
      <c r="CV88" s="21"/>
      <c r="CW88" s="21"/>
      <c r="CX88" s="21"/>
      <c r="CY88" s="21"/>
      <c r="CZ88" s="21"/>
      <c r="DA88" s="21"/>
      <c r="DB88" s="21"/>
      <c r="DC88" s="21"/>
    </row>
    <row r="89" customFormat="false" ht="12.75" hidden="false" customHeight="false" outlineLevel="0" collapsed="false"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  <c r="CC89" s="21"/>
      <c r="CD89" s="21"/>
      <c r="CE89" s="21"/>
      <c r="CF89" s="21"/>
      <c r="CG89" s="21"/>
      <c r="CH89" s="21"/>
      <c r="CI89" s="21"/>
      <c r="CJ89" s="21"/>
      <c r="CK89" s="21"/>
      <c r="CL89" s="21"/>
      <c r="CM89" s="21"/>
      <c r="CN89" s="21"/>
      <c r="CO89" s="21"/>
      <c r="CP89" s="21"/>
      <c r="CQ89" s="21"/>
      <c r="CR89" s="21"/>
      <c r="CS89" s="21"/>
      <c r="CT89" s="21"/>
      <c r="CU89" s="21"/>
      <c r="CV89" s="21"/>
      <c r="CW89" s="21"/>
      <c r="CX89" s="21"/>
      <c r="CY89" s="21"/>
      <c r="CZ89" s="21"/>
      <c r="DA89" s="21"/>
      <c r="DB89" s="21"/>
      <c r="DC89" s="21"/>
    </row>
    <row r="90" customFormat="false" ht="12.75" hidden="false" customHeight="false" outlineLevel="0" collapsed="false"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/>
      <c r="CA90" s="21"/>
      <c r="CB90" s="21"/>
      <c r="CC90" s="21"/>
      <c r="CD90" s="21"/>
      <c r="CE90" s="21"/>
      <c r="CF90" s="21"/>
      <c r="CG90" s="21"/>
      <c r="CH90" s="21"/>
      <c r="CI90" s="21"/>
      <c r="CJ90" s="21"/>
      <c r="CK90" s="21"/>
      <c r="CL90" s="21"/>
      <c r="CM90" s="21"/>
      <c r="CN90" s="21"/>
      <c r="CO90" s="21"/>
      <c r="CP90" s="21"/>
      <c r="CQ90" s="21"/>
      <c r="CR90" s="21"/>
      <c r="CS90" s="21"/>
      <c r="CT90" s="21"/>
      <c r="CU90" s="21"/>
      <c r="CV90" s="21"/>
      <c r="CW90" s="21"/>
      <c r="CX90" s="21"/>
      <c r="CY90" s="21"/>
      <c r="CZ90" s="21"/>
      <c r="DA90" s="21"/>
      <c r="DB90" s="21"/>
      <c r="DC90" s="21"/>
    </row>
    <row r="91" customFormat="false" ht="12.75" hidden="false" customHeight="false" outlineLevel="0" collapsed="false"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  <c r="BY91" s="21"/>
      <c r="BZ91" s="21"/>
      <c r="CA91" s="21"/>
      <c r="CB91" s="21"/>
      <c r="CC91" s="21"/>
      <c r="CD91" s="21"/>
      <c r="CE91" s="21"/>
      <c r="CF91" s="21"/>
      <c r="CG91" s="21"/>
      <c r="CH91" s="21"/>
      <c r="CI91" s="21"/>
      <c r="CJ91" s="21"/>
      <c r="CK91" s="21"/>
      <c r="CL91" s="21"/>
      <c r="CM91" s="21"/>
      <c r="CN91" s="21"/>
      <c r="CO91" s="21"/>
      <c r="CP91" s="21"/>
      <c r="CQ91" s="21"/>
      <c r="CR91" s="21"/>
      <c r="CS91" s="21"/>
      <c r="CT91" s="21"/>
      <c r="CU91" s="21"/>
      <c r="CV91" s="21"/>
      <c r="CW91" s="21"/>
      <c r="CX91" s="21"/>
      <c r="CY91" s="21"/>
      <c r="CZ91" s="21"/>
      <c r="DA91" s="21"/>
      <c r="DB91" s="21"/>
      <c r="DC91" s="21"/>
    </row>
    <row r="92" customFormat="false" ht="12.75" hidden="false" customHeight="false" outlineLevel="0" collapsed="false"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  <c r="CH92" s="21"/>
      <c r="CI92" s="21"/>
      <c r="CJ92" s="21"/>
      <c r="CK92" s="21"/>
      <c r="CL92" s="21"/>
      <c r="CM92" s="21"/>
      <c r="CN92" s="21"/>
      <c r="CO92" s="21"/>
      <c r="CP92" s="21"/>
      <c r="CQ92" s="21"/>
      <c r="CR92" s="21"/>
      <c r="CS92" s="21"/>
      <c r="CT92" s="21"/>
      <c r="CU92" s="21"/>
      <c r="CV92" s="21"/>
      <c r="CW92" s="21"/>
      <c r="CX92" s="21"/>
      <c r="CY92" s="21"/>
      <c r="CZ92" s="21"/>
      <c r="DA92" s="21"/>
      <c r="DB92" s="21"/>
      <c r="DC92" s="21"/>
    </row>
    <row r="93" customFormat="false" ht="12.75" hidden="false" customHeight="false" outlineLevel="0" collapsed="false"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  <c r="CA93" s="21"/>
      <c r="CB93" s="21"/>
      <c r="CC93" s="21"/>
      <c r="CD93" s="21"/>
      <c r="CE93" s="21"/>
      <c r="CF93" s="21"/>
      <c r="CG93" s="21"/>
      <c r="CH93" s="21"/>
      <c r="CI93" s="21"/>
      <c r="CJ93" s="21"/>
      <c r="CK93" s="21"/>
      <c r="CL93" s="21"/>
      <c r="CM93" s="21"/>
      <c r="CN93" s="21"/>
      <c r="CO93" s="21"/>
      <c r="CP93" s="21"/>
      <c r="CQ93" s="21"/>
      <c r="CR93" s="21"/>
      <c r="CS93" s="21"/>
      <c r="CT93" s="21"/>
      <c r="CU93" s="21"/>
      <c r="CV93" s="21"/>
      <c r="CW93" s="21"/>
      <c r="CX93" s="21"/>
      <c r="CY93" s="21"/>
      <c r="CZ93" s="21"/>
      <c r="DA93" s="21"/>
      <c r="DB93" s="21"/>
      <c r="DC93" s="21"/>
    </row>
    <row r="94" customFormat="false" ht="12.75" hidden="false" customHeight="false" outlineLevel="0" collapsed="false"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  <c r="BW94" s="21"/>
      <c r="BX94" s="21"/>
      <c r="BY94" s="21"/>
      <c r="BZ94" s="21"/>
      <c r="CA94" s="21"/>
      <c r="CB94" s="21"/>
      <c r="CC94" s="21"/>
      <c r="CD94" s="21"/>
      <c r="CE94" s="21"/>
      <c r="CF94" s="21"/>
      <c r="CG94" s="21"/>
      <c r="CH94" s="21"/>
      <c r="CI94" s="21"/>
      <c r="CJ94" s="21"/>
      <c r="CK94" s="21"/>
      <c r="CL94" s="21"/>
      <c r="CM94" s="21"/>
      <c r="CN94" s="21"/>
      <c r="CO94" s="21"/>
      <c r="CP94" s="21"/>
      <c r="CQ94" s="21"/>
      <c r="CR94" s="21"/>
      <c r="CS94" s="21"/>
      <c r="CT94" s="21"/>
      <c r="CU94" s="21"/>
      <c r="CV94" s="21"/>
      <c r="CW94" s="21"/>
      <c r="CX94" s="21"/>
      <c r="CY94" s="21"/>
      <c r="CZ94" s="21"/>
      <c r="DA94" s="21"/>
      <c r="DB94" s="21"/>
      <c r="DC94" s="21"/>
    </row>
    <row r="95" customFormat="false" ht="12.75" hidden="false" customHeight="false" outlineLevel="0" collapsed="false"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  <c r="BW95" s="21"/>
      <c r="BX95" s="21"/>
      <c r="BY95" s="21"/>
      <c r="BZ95" s="21"/>
      <c r="CA95" s="21"/>
      <c r="CB95" s="21"/>
      <c r="CC95" s="21"/>
      <c r="CD95" s="21"/>
      <c r="CE95" s="21"/>
      <c r="CF95" s="21"/>
      <c r="CG95" s="21"/>
      <c r="CH95" s="21"/>
      <c r="CI95" s="21"/>
      <c r="CJ95" s="21"/>
      <c r="CK95" s="21"/>
      <c r="CL95" s="21"/>
      <c r="CM95" s="21"/>
      <c r="CN95" s="21"/>
      <c r="CO95" s="21"/>
      <c r="CP95" s="21"/>
      <c r="CQ95" s="21"/>
      <c r="CR95" s="21"/>
      <c r="CS95" s="21"/>
      <c r="CT95" s="21"/>
      <c r="CU95" s="21"/>
      <c r="CV95" s="21"/>
      <c r="CW95" s="21"/>
      <c r="CX95" s="21"/>
      <c r="CY95" s="21"/>
      <c r="CZ95" s="21"/>
      <c r="DA95" s="21"/>
      <c r="DB95" s="21"/>
      <c r="DC95" s="21"/>
    </row>
    <row r="96" customFormat="false" ht="12.75" hidden="false" customHeight="false" outlineLevel="0" collapsed="false"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1"/>
      <c r="BT96" s="21"/>
      <c r="BU96" s="21"/>
      <c r="BV96" s="21"/>
      <c r="BW96" s="21"/>
      <c r="BX96" s="21"/>
      <c r="BY96" s="21"/>
      <c r="BZ96" s="21"/>
      <c r="CA96" s="21"/>
      <c r="CB96" s="21"/>
      <c r="CC96" s="21"/>
      <c r="CD96" s="21"/>
      <c r="CE96" s="21"/>
      <c r="CF96" s="21"/>
      <c r="CG96" s="21"/>
      <c r="CH96" s="21"/>
      <c r="CI96" s="21"/>
      <c r="CJ96" s="21"/>
      <c r="CK96" s="21"/>
      <c r="CL96" s="21"/>
      <c r="CM96" s="21"/>
      <c r="CN96" s="21"/>
      <c r="CO96" s="21"/>
      <c r="CP96" s="21"/>
      <c r="CQ96" s="21"/>
      <c r="CR96" s="21"/>
      <c r="CS96" s="21"/>
      <c r="CT96" s="21"/>
      <c r="CU96" s="21"/>
      <c r="CV96" s="21"/>
      <c r="CW96" s="21"/>
      <c r="CX96" s="21"/>
      <c r="CY96" s="21"/>
      <c r="CZ96" s="21"/>
      <c r="DA96" s="21"/>
      <c r="DB96" s="21"/>
      <c r="DC96" s="21"/>
    </row>
    <row r="97" customFormat="false" ht="12.75" hidden="false" customHeight="false" outlineLevel="0" collapsed="false"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/>
      <c r="BZ97" s="21"/>
      <c r="CA97" s="21"/>
      <c r="CB97" s="21"/>
      <c r="CC97" s="21"/>
      <c r="CD97" s="21"/>
      <c r="CE97" s="21"/>
      <c r="CF97" s="21"/>
      <c r="CG97" s="21"/>
      <c r="CH97" s="21"/>
      <c r="CI97" s="21"/>
      <c r="CJ97" s="21"/>
      <c r="CK97" s="21"/>
      <c r="CL97" s="21"/>
      <c r="CM97" s="21"/>
      <c r="CN97" s="21"/>
      <c r="CO97" s="21"/>
      <c r="CP97" s="21"/>
      <c r="CQ97" s="21"/>
      <c r="CR97" s="21"/>
      <c r="CS97" s="21"/>
      <c r="CT97" s="21"/>
      <c r="CU97" s="21"/>
      <c r="CV97" s="21"/>
      <c r="CW97" s="21"/>
      <c r="CX97" s="21"/>
      <c r="CY97" s="21"/>
      <c r="CZ97" s="21"/>
      <c r="DA97" s="21"/>
      <c r="DB97" s="21"/>
      <c r="DC97" s="21"/>
    </row>
    <row r="98" customFormat="false" ht="12.75" hidden="false" customHeight="false" outlineLevel="0" collapsed="false"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  <c r="BS98" s="21"/>
      <c r="BT98" s="21"/>
      <c r="BU98" s="21"/>
      <c r="BV98" s="21"/>
      <c r="BW98" s="21"/>
      <c r="BX98" s="21"/>
      <c r="BY98" s="21"/>
      <c r="BZ98" s="21"/>
      <c r="CA98" s="21"/>
      <c r="CB98" s="21"/>
      <c r="CC98" s="21"/>
      <c r="CD98" s="21"/>
      <c r="CE98" s="21"/>
      <c r="CF98" s="21"/>
      <c r="CG98" s="21"/>
      <c r="CH98" s="21"/>
      <c r="CI98" s="21"/>
      <c r="CJ98" s="21"/>
      <c r="CK98" s="21"/>
      <c r="CL98" s="21"/>
      <c r="CM98" s="21"/>
      <c r="CN98" s="21"/>
      <c r="CO98" s="21"/>
      <c r="CP98" s="21"/>
      <c r="CQ98" s="21"/>
      <c r="CR98" s="21"/>
      <c r="CS98" s="21"/>
      <c r="CT98" s="21"/>
      <c r="CU98" s="21"/>
      <c r="CV98" s="21"/>
      <c r="CW98" s="21"/>
      <c r="CX98" s="21"/>
      <c r="CY98" s="21"/>
      <c r="CZ98" s="21"/>
      <c r="DA98" s="21"/>
      <c r="DB98" s="21"/>
      <c r="DC98" s="21"/>
    </row>
    <row r="99" customFormat="false" ht="12.75" hidden="false" customHeight="false" outlineLevel="0" collapsed="false"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/>
      <c r="BU99" s="21"/>
      <c r="BV99" s="21"/>
      <c r="BW99" s="21"/>
      <c r="BX99" s="21"/>
      <c r="BY99" s="21"/>
      <c r="BZ99" s="21"/>
      <c r="CA99" s="21"/>
      <c r="CB99" s="21"/>
      <c r="CC99" s="21"/>
      <c r="CD99" s="21"/>
      <c r="CE99" s="21"/>
      <c r="CF99" s="21"/>
      <c r="CG99" s="21"/>
      <c r="CH99" s="21"/>
      <c r="CI99" s="21"/>
      <c r="CJ99" s="21"/>
      <c r="CK99" s="21"/>
      <c r="CL99" s="21"/>
      <c r="CM99" s="21"/>
      <c r="CN99" s="21"/>
      <c r="CO99" s="21"/>
      <c r="CP99" s="21"/>
      <c r="CQ99" s="21"/>
      <c r="CR99" s="21"/>
      <c r="CS99" s="21"/>
      <c r="CT99" s="21"/>
      <c r="CU99" s="21"/>
      <c r="CV99" s="21"/>
      <c r="CW99" s="21"/>
      <c r="CX99" s="21"/>
      <c r="CY99" s="21"/>
      <c r="CZ99" s="21"/>
      <c r="DA99" s="21"/>
      <c r="DB99" s="21"/>
      <c r="DC99" s="21"/>
    </row>
    <row r="100" customFormat="false" ht="12.75" hidden="false" customHeight="false" outlineLevel="0" collapsed="false"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  <c r="BL100" s="21"/>
      <c r="BM100" s="21"/>
      <c r="BN100" s="21"/>
      <c r="BO100" s="21"/>
      <c r="BP100" s="21"/>
      <c r="BQ100" s="21"/>
      <c r="BR100" s="21"/>
      <c r="BS100" s="21"/>
      <c r="BT100" s="21"/>
      <c r="BU100" s="21"/>
      <c r="BV100" s="21"/>
      <c r="BW100" s="21"/>
      <c r="BX100" s="21"/>
      <c r="BY100" s="21"/>
      <c r="BZ100" s="21"/>
      <c r="CA100" s="21"/>
      <c r="CB100" s="21"/>
      <c r="CC100" s="21"/>
      <c r="CD100" s="21"/>
      <c r="CE100" s="21"/>
      <c r="CF100" s="21"/>
      <c r="CG100" s="21"/>
      <c r="CH100" s="21"/>
      <c r="CI100" s="21"/>
      <c r="CJ100" s="21"/>
      <c r="CK100" s="21"/>
      <c r="CL100" s="21"/>
      <c r="CM100" s="21"/>
      <c r="CN100" s="21"/>
      <c r="CO100" s="21"/>
      <c r="CP100" s="21"/>
      <c r="CQ100" s="21"/>
      <c r="CR100" s="21"/>
      <c r="CS100" s="21"/>
      <c r="CT100" s="21"/>
      <c r="CU100" s="21"/>
      <c r="CV100" s="21"/>
      <c r="CW100" s="21"/>
      <c r="CX100" s="21"/>
      <c r="CY100" s="21"/>
      <c r="CZ100" s="21"/>
      <c r="DA100" s="21"/>
      <c r="DB100" s="21"/>
      <c r="DC100" s="21"/>
    </row>
    <row r="101" customFormat="false" ht="12.75" hidden="false" customHeight="false" outlineLevel="0" collapsed="false"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O101" s="21"/>
      <c r="BP101" s="21"/>
      <c r="BQ101" s="21"/>
      <c r="BR101" s="21"/>
      <c r="BS101" s="21"/>
      <c r="BT101" s="21"/>
      <c r="BU101" s="21"/>
      <c r="BV101" s="21"/>
      <c r="BW101" s="21"/>
      <c r="BX101" s="21"/>
      <c r="BY101" s="21"/>
      <c r="BZ101" s="21"/>
      <c r="CA101" s="21"/>
      <c r="CB101" s="21"/>
      <c r="CC101" s="21"/>
      <c r="CD101" s="21"/>
      <c r="CE101" s="21"/>
      <c r="CF101" s="21"/>
      <c r="CG101" s="21"/>
      <c r="CH101" s="21"/>
      <c r="CI101" s="21"/>
      <c r="CJ101" s="21"/>
      <c r="CK101" s="21"/>
      <c r="CL101" s="21"/>
      <c r="CM101" s="21"/>
      <c r="CN101" s="21"/>
      <c r="CO101" s="21"/>
      <c r="CP101" s="21"/>
      <c r="CQ101" s="21"/>
      <c r="CR101" s="21"/>
      <c r="CS101" s="21"/>
      <c r="CT101" s="21"/>
      <c r="CU101" s="21"/>
      <c r="CV101" s="21"/>
      <c r="CW101" s="21"/>
      <c r="CX101" s="21"/>
      <c r="CY101" s="21"/>
      <c r="CZ101" s="21"/>
      <c r="DA101" s="21"/>
      <c r="DB101" s="21"/>
      <c r="DC101" s="21"/>
    </row>
    <row r="102" customFormat="false" ht="12.75" hidden="false" customHeight="false" outlineLevel="0" collapsed="false"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1"/>
      <c r="BW102" s="21"/>
      <c r="BX102" s="21"/>
      <c r="BY102" s="21"/>
      <c r="BZ102" s="21"/>
      <c r="CA102" s="21"/>
      <c r="CB102" s="21"/>
      <c r="CC102" s="21"/>
      <c r="CD102" s="21"/>
      <c r="CE102" s="21"/>
      <c r="CF102" s="21"/>
      <c r="CG102" s="21"/>
      <c r="CH102" s="21"/>
      <c r="CI102" s="21"/>
      <c r="CJ102" s="21"/>
      <c r="CK102" s="21"/>
      <c r="CL102" s="21"/>
      <c r="CM102" s="21"/>
      <c r="CN102" s="21"/>
      <c r="CO102" s="21"/>
      <c r="CP102" s="21"/>
      <c r="CQ102" s="21"/>
      <c r="CR102" s="21"/>
      <c r="CS102" s="21"/>
      <c r="CT102" s="21"/>
      <c r="CU102" s="21"/>
      <c r="CV102" s="21"/>
      <c r="CW102" s="21"/>
      <c r="CX102" s="21"/>
      <c r="CY102" s="21"/>
      <c r="CZ102" s="21"/>
      <c r="DA102" s="21"/>
      <c r="DB102" s="21"/>
      <c r="DC102" s="21"/>
    </row>
    <row r="103" customFormat="false" ht="12.75" hidden="false" customHeight="false" outlineLevel="0" collapsed="false"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/>
      <c r="BN103" s="21"/>
      <c r="BO103" s="21"/>
      <c r="BP103" s="21"/>
      <c r="BQ103" s="21"/>
      <c r="BR103" s="21"/>
      <c r="BS103" s="21"/>
      <c r="BT103" s="21"/>
      <c r="BU103" s="21"/>
      <c r="BV103" s="21"/>
      <c r="BW103" s="21"/>
      <c r="BX103" s="21"/>
      <c r="BY103" s="21"/>
      <c r="BZ103" s="21"/>
      <c r="CA103" s="21"/>
      <c r="CB103" s="21"/>
      <c r="CC103" s="21"/>
      <c r="CD103" s="21"/>
      <c r="CE103" s="21"/>
      <c r="CF103" s="21"/>
      <c r="CG103" s="21"/>
      <c r="CH103" s="21"/>
      <c r="CI103" s="21"/>
      <c r="CJ103" s="21"/>
      <c r="CK103" s="21"/>
      <c r="CL103" s="21"/>
      <c r="CM103" s="21"/>
      <c r="CN103" s="21"/>
      <c r="CO103" s="21"/>
      <c r="CP103" s="21"/>
      <c r="CQ103" s="21"/>
      <c r="CR103" s="21"/>
      <c r="CS103" s="21"/>
      <c r="CT103" s="21"/>
      <c r="CU103" s="21"/>
      <c r="CV103" s="21"/>
      <c r="CW103" s="21"/>
      <c r="CX103" s="21"/>
      <c r="CY103" s="21"/>
      <c r="CZ103" s="21"/>
      <c r="DA103" s="21"/>
      <c r="DB103" s="21"/>
      <c r="DC103" s="21"/>
    </row>
    <row r="104" customFormat="false" ht="12.75" hidden="false" customHeight="false" outlineLevel="0" collapsed="false"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O104" s="21"/>
      <c r="BP104" s="21"/>
      <c r="BQ104" s="21"/>
      <c r="BR104" s="21"/>
      <c r="BS104" s="21"/>
      <c r="BT104" s="21"/>
      <c r="BU104" s="21"/>
      <c r="BV104" s="21"/>
      <c r="BW104" s="21"/>
      <c r="BX104" s="21"/>
      <c r="BY104" s="21"/>
      <c r="BZ104" s="21"/>
      <c r="CA104" s="21"/>
      <c r="CB104" s="21"/>
      <c r="CC104" s="21"/>
      <c r="CD104" s="21"/>
      <c r="CE104" s="21"/>
      <c r="CF104" s="21"/>
      <c r="CG104" s="21"/>
      <c r="CH104" s="21"/>
      <c r="CI104" s="21"/>
      <c r="CJ104" s="21"/>
      <c r="CK104" s="21"/>
      <c r="CL104" s="21"/>
      <c r="CM104" s="21"/>
      <c r="CN104" s="21"/>
      <c r="CO104" s="21"/>
      <c r="CP104" s="21"/>
      <c r="CQ104" s="21"/>
      <c r="CR104" s="21"/>
      <c r="CS104" s="21"/>
      <c r="CT104" s="21"/>
      <c r="CU104" s="21"/>
      <c r="CV104" s="21"/>
      <c r="CW104" s="21"/>
      <c r="CX104" s="21"/>
      <c r="CY104" s="21"/>
      <c r="CZ104" s="21"/>
      <c r="DA104" s="21"/>
      <c r="DB104" s="21"/>
      <c r="DC104" s="21"/>
    </row>
    <row r="105" customFormat="false" ht="12.75" hidden="false" customHeight="false" outlineLevel="0" collapsed="false"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O105" s="21"/>
      <c r="BP105" s="21"/>
      <c r="BQ105" s="21"/>
      <c r="BR105" s="21"/>
      <c r="BS105" s="21"/>
      <c r="BT105" s="21"/>
      <c r="BU105" s="21"/>
      <c r="BV105" s="21"/>
      <c r="BW105" s="21"/>
      <c r="BX105" s="21"/>
      <c r="BY105" s="21"/>
      <c r="BZ105" s="21"/>
      <c r="CA105" s="21"/>
      <c r="CB105" s="21"/>
      <c r="CC105" s="21"/>
      <c r="CD105" s="21"/>
      <c r="CE105" s="21"/>
      <c r="CF105" s="21"/>
      <c r="CG105" s="21"/>
      <c r="CH105" s="21"/>
      <c r="CI105" s="21"/>
      <c r="CJ105" s="21"/>
      <c r="CK105" s="21"/>
      <c r="CL105" s="21"/>
      <c r="CM105" s="21"/>
      <c r="CN105" s="21"/>
      <c r="CO105" s="21"/>
      <c r="CP105" s="21"/>
      <c r="CQ105" s="21"/>
      <c r="CR105" s="21"/>
      <c r="CS105" s="21"/>
      <c r="CT105" s="21"/>
      <c r="CU105" s="21"/>
      <c r="CV105" s="21"/>
      <c r="CW105" s="21"/>
      <c r="CX105" s="21"/>
      <c r="CY105" s="21"/>
      <c r="CZ105" s="21"/>
      <c r="DA105" s="21"/>
      <c r="DB105" s="21"/>
      <c r="DC105" s="21"/>
    </row>
    <row r="106" customFormat="false" ht="12.75" hidden="false" customHeight="false" outlineLevel="0" collapsed="false"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O106" s="21"/>
      <c r="BP106" s="21"/>
      <c r="BQ106" s="21"/>
      <c r="BR106" s="21"/>
      <c r="BS106" s="21"/>
      <c r="BT106" s="21"/>
      <c r="BU106" s="21"/>
      <c r="BV106" s="21"/>
      <c r="BW106" s="21"/>
      <c r="BX106" s="21"/>
      <c r="BY106" s="21"/>
      <c r="BZ106" s="21"/>
      <c r="CA106" s="21"/>
      <c r="CB106" s="21"/>
      <c r="CC106" s="21"/>
      <c r="CD106" s="21"/>
      <c r="CE106" s="21"/>
      <c r="CF106" s="21"/>
      <c r="CG106" s="21"/>
      <c r="CH106" s="21"/>
      <c r="CI106" s="21"/>
      <c r="CJ106" s="21"/>
      <c r="CK106" s="21"/>
      <c r="CL106" s="21"/>
      <c r="CM106" s="21"/>
      <c r="CN106" s="21"/>
      <c r="CO106" s="21"/>
      <c r="CP106" s="21"/>
      <c r="CQ106" s="21"/>
      <c r="CR106" s="21"/>
      <c r="CS106" s="21"/>
      <c r="CT106" s="21"/>
      <c r="CU106" s="21"/>
      <c r="CV106" s="21"/>
      <c r="CW106" s="21"/>
      <c r="CX106" s="21"/>
      <c r="CY106" s="21"/>
      <c r="CZ106" s="21"/>
      <c r="DA106" s="21"/>
      <c r="DB106" s="21"/>
      <c r="DC106" s="21"/>
    </row>
    <row r="107" customFormat="false" ht="12.75" hidden="false" customHeight="false" outlineLevel="0" collapsed="false"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O107" s="21"/>
      <c r="BP107" s="21"/>
      <c r="BQ107" s="21"/>
      <c r="BR107" s="21"/>
      <c r="BS107" s="21"/>
      <c r="BT107" s="21"/>
      <c r="BU107" s="21"/>
      <c r="BV107" s="21"/>
      <c r="BW107" s="21"/>
      <c r="BX107" s="21"/>
      <c r="BY107" s="21"/>
      <c r="BZ107" s="21"/>
      <c r="CA107" s="21"/>
      <c r="CB107" s="21"/>
      <c r="CC107" s="21"/>
      <c r="CD107" s="21"/>
      <c r="CE107" s="21"/>
      <c r="CF107" s="21"/>
      <c r="CG107" s="21"/>
      <c r="CH107" s="21"/>
      <c r="CI107" s="21"/>
      <c r="CJ107" s="21"/>
      <c r="CK107" s="21"/>
      <c r="CL107" s="21"/>
      <c r="CM107" s="21"/>
      <c r="CN107" s="21"/>
      <c r="CO107" s="21"/>
      <c r="CP107" s="21"/>
      <c r="CQ107" s="21"/>
      <c r="CR107" s="21"/>
      <c r="CS107" s="21"/>
      <c r="CT107" s="21"/>
      <c r="CU107" s="21"/>
      <c r="CV107" s="21"/>
      <c r="CW107" s="21"/>
      <c r="CX107" s="21"/>
      <c r="CY107" s="21"/>
      <c r="CZ107" s="21"/>
      <c r="DA107" s="21"/>
      <c r="DB107" s="21"/>
      <c r="DC107" s="21"/>
    </row>
    <row r="108" customFormat="false" ht="12.75" hidden="false" customHeight="false" outlineLevel="0" collapsed="false"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  <c r="BK108" s="21"/>
      <c r="BL108" s="21"/>
      <c r="BM108" s="21"/>
      <c r="BN108" s="21"/>
      <c r="BO108" s="21"/>
      <c r="BP108" s="21"/>
      <c r="BQ108" s="21"/>
      <c r="BR108" s="21"/>
      <c r="BS108" s="21"/>
      <c r="BT108" s="21"/>
      <c r="BU108" s="21"/>
      <c r="BV108" s="21"/>
      <c r="BW108" s="21"/>
      <c r="BX108" s="21"/>
      <c r="BY108" s="21"/>
      <c r="BZ108" s="21"/>
      <c r="CA108" s="21"/>
      <c r="CB108" s="21"/>
      <c r="CC108" s="21"/>
      <c r="CD108" s="21"/>
      <c r="CE108" s="21"/>
      <c r="CF108" s="21"/>
      <c r="CG108" s="21"/>
      <c r="CH108" s="21"/>
      <c r="CI108" s="21"/>
      <c r="CJ108" s="21"/>
      <c r="CK108" s="21"/>
      <c r="CL108" s="21"/>
      <c r="CM108" s="21"/>
      <c r="CN108" s="21"/>
      <c r="CO108" s="21"/>
      <c r="CP108" s="21"/>
      <c r="CQ108" s="21"/>
      <c r="CR108" s="21"/>
      <c r="CS108" s="21"/>
      <c r="CT108" s="21"/>
      <c r="CU108" s="21"/>
      <c r="CV108" s="21"/>
      <c r="CW108" s="21"/>
      <c r="CX108" s="21"/>
      <c r="CY108" s="21"/>
      <c r="CZ108" s="21"/>
      <c r="DA108" s="21"/>
      <c r="DB108" s="21"/>
      <c r="DC108" s="21"/>
    </row>
    <row r="109" customFormat="false" ht="12.75" hidden="false" customHeight="false" outlineLevel="0" collapsed="false"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  <c r="BK109" s="21"/>
      <c r="BL109" s="21"/>
      <c r="BM109" s="21"/>
      <c r="BN109" s="21"/>
      <c r="BO109" s="21"/>
      <c r="BP109" s="21"/>
      <c r="BQ109" s="21"/>
      <c r="BR109" s="21"/>
      <c r="BS109" s="21"/>
      <c r="BT109" s="21"/>
      <c r="BU109" s="21"/>
      <c r="BV109" s="21"/>
      <c r="BW109" s="21"/>
      <c r="BX109" s="21"/>
      <c r="BY109" s="21"/>
      <c r="BZ109" s="21"/>
      <c r="CA109" s="21"/>
      <c r="CB109" s="21"/>
      <c r="CC109" s="21"/>
      <c r="CD109" s="21"/>
      <c r="CE109" s="21"/>
      <c r="CF109" s="21"/>
      <c r="CG109" s="21"/>
      <c r="CH109" s="21"/>
      <c r="CI109" s="21"/>
      <c r="CJ109" s="21"/>
      <c r="CK109" s="21"/>
      <c r="CL109" s="21"/>
      <c r="CM109" s="21"/>
      <c r="CN109" s="21"/>
      <c r="CO109" s="21"/>
      <c r="CP109" s="21"/>
      <c r="CQ109" s="21"/>
      <c r="CR109" s="21"/>
      <c r="CS109" s="21"/>
      <c r="CT109" s="21"/>
      <c r="CU109" s="21"/>
      <c r="CV109" s="21"/>
      <c r="CW109" s="21"/>
      <c r="CX109" s="21"/>
      <c r="CY109" s="21"/>
      <c r="CZ109" s="21"/>
      <c r="DA109" s="21"/>
      <c r="DB109" s="21"/>
      <c r="DC109" s="21"/>
    </row>
    <row r="110" customFormat="false" ht="12.75" hidden="false" customHeight="false" outlineLevel="0" collapsed="false"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/>
      <c r="BS110" s="21"/>
      <c r="BT110" s="21"/>
      <c r="BU110" s="21"/>
      <c r="BV110" s="21"/>
      <c r="BW110" s="21"/>
      <c r="BX110" s="21"/>
      <c r="BY110" s="21"/>
      <c r="BZ110" s="21"/>
      <c r="CA110" s="21"/>
      <c r="CB110" s="21"/>
      <c r="CC110" s="21"/>
      <c r="CD110" s="21"/>
      <c r="CE110" s="21"/>
      <c r="CF110" s="21"/>
      <c r="CG110" s="21"/>
      <c r="CH110" s="21"/>
      <c r="CI110" s="21"/>
      <c r="CJ110" s="21"/>
      <c r="CK110" s="21"/>
      <c r="CL110" s="21"/>
      <c r="CM110" s="21"/>
      <c r="CN110" s="21"/>
      <c r="CO110" s="21"/>
      <c r="CP110" s="21"/>
      <c r="CQ110" s="21"/>
      <c r="CR110" s="21"/>
      <c r="CS110" s="21"/>
      <c r="CT110" s="21"/>
      <c r="CU110" s="21"/>
      <c r="CV110" s="21"/>
      <c r="CW110" s="21"/>
      <c r="CX110" s="21"/>
      <c r="CY110" s="21"/>
      <c r="CZ110" s="21"/>
      <c r="DA110" s="21"/>
      <c r="DB110" s="21"/>
      <c r="DC110" s="21"/>
    </row>
    <row r="111" customFormat="false" ht="12.75" hidden="false" customHeight="false" outlineLevel="0" collapsed="false"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  <c r="BO111" s="21"/>
      <c r="BP111" s="21"/>
      <c r="BQ111" s="21"/>
      <c r="BR111" s="21"/>
      <c r="BS111" s="21"/>
      <c r="BT111" s="21"/>
      <c r="BU111" s="21"/>
      <c r="BV111" s="21"/>
      <c r="BW111" s="21"/>
      <c r="BX111" s="21"/>
      <c r="BY111" s="21"/>
      <c r="BZ111" s="21"/>
      <c r="CA111" s="21"/>
      <c r="CB111" s="21"/>
      <c r="CC111" s="21"/>
      <c r="CD111" s="21"/>
      <c r="CE111" s="21"/>
      <c r="CF111" s="21"/>
      <c r="CG111" s="21"/>
      <c r="CH111" s="21"/>
      <c r="CI111" s="21"/>
      <c r="CJ111" s="21"/>
      <c r="CK111" s="21"/>
      <c r="CL111" s="21"/>
      <c r="CM111" s="21"/>
      <c r="CN111" s="21"/>
      <c r="CO111" s="21"/>
      <c r="CP111" s="21"/>
      <c r="CQ111" s="21"/>
      <c r="CR111" s="21"/>
      <c r="CS111" s="21"/>
      <c r="CT111" s="21"/>
      <c r="CU111" s="21"/>
      <c r="CV111" s="21"/>
      <c r="CW111" s="21"/>
      <c r="CX111" s="21"/>
      <c r="CY111" s="21"/>
      <c r="CZ111" s="21"/>
      <c r="DA111" s="21"/>
      <c r="DB111" s="21"/>
      <c r="DC111" s="21"/>
    </row>
    <row r="112" customFormat="false" ht="12.75" hidden="false" customHeight="false" outlineLevel="0" collapsed="false"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O112" s="21"/>
      <c r="BP112" s="21"/>
      <c r="BQ112" s="21"/>
      <c r="BR112" s="21"/>
      <c r="BS112" s="21"/>
      <c r="BT112" s="21"/>
      <c r="BU112" s="21"/>
      <c r="BV112" s="21"/>
      <c r="BW112" s="21"/>
      <c r="BX112" s="21"/>
      <c r="BY112" s="21"/>
      <c r="BZ112" s="21"/>
      <c r="CA112" s="21"/>
      <c r="CB112" s="21"/>
      <c r="CC112" s="21"/>
      <c r="CD112" s="21"/>
      <c r="CE112" s="21"/>
      <c r="CF112" s="21"/>
      <c r="CG112" s="21"/>
      <c r="CH112" s="21"/>
      <c r="CI112" s="21"/>
      <c r="CJ112" s="21"/>
      <c r="CK112" s="21"/>
      <c r="CL112" s="21"/>
      <c r="CM112" s="21"/>
      <c r="CN112" s="21"/>
      <c r="CO112" s="21"/>
      <c r="CP112" s="21"/>
      <c r="CQ112" s="21"/>
      <c r="CR112" s="21"/>
      <c r="CS112" s="21"/>
      <c r="CT112" s="21"/>
      <c r="CU112" s="21"/>
      <c r="CV112" s="21"/>
      <c r="CW112" s="21"/>
      <c r="CX112" s="21"/>
      <c r="CY112" s="21"/>
      <c r="CZ112" s="21"/>
      <c r="DA112" s="21"/>
      <c r="DB112" s="21"/>
      <c r="DC112" s="21"/>
    </row>
    <row r="113" customFormat="false" ht="12.75" hidden="false" customHeight="false" outlineLevel="0" collapsed="false"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21"/>
      <c r="BM113" s="21"/>
      <c r="BN113" s="21"/>
      <c r="BO113" s="21"/>
      <c r="BP113" s="21"/>
      <c r="BQ113" s="21"/>
      <c r="BR113" s="21"/>
      <c r="BS113" s="21"/>
      <c r="BT113" s="21"/>
      <c r="BU113" s="21"/>
      <c r="BV113" s="21"/>
      <c r="BW113" s="21"/>
      <c r="BX113" s="21"/>
      <c r="BY113" s="21"/>
      <c r="BZ113" s="21"/>
      <c r="CA113" s="21"/>
      <c r="CB113" s="21"/>
      <c r="CC113" s="21"/>
      <c r="CD113" s="21"/>
      <c r="CE113" s="21"/>
      <c r="CF113" s="21"/>
      <c r="CG113" s="21"/>
      <c r="CH113" s="21"/>
      <c r="CI113" s="21"/>
      <c r="CJ113" s="21"/>
      <c r="CK113" s="21"/>
      <c r="CL113" s="21"/>
      <c r="CM113" s="21"/>
      <c r="CN113" s="21"/>
      <c r="CO113" s="21"/>
      <c r="CP113" s="21"/>
      <c r="CQ113" s="21"/>
      <c r="CR113" s="21"/>
      <c r="CS113" s="21"/>
      <c r="CT113" s="21"/>
      <c r="CU113" s="21"/>
      <c r="CV113" s="21"/>
      <c r="CW113" s="21"/>
      <c r="CX113" s="21"/>
      <c r="CY113" s="21"/>
      <c r="CZ113" s="21"/>
      <c r="DA113" s="21"/>
      <c r="DB113" s="21"/>
      <c r="DC113" s="21"/>
    </row>
    <row r="114" customFormat="false" ht="12.75" hidden="false" customHeight="false" outlineLevel="0" collapsed="false"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  <c r="BL114" s="21"/>
      <c r="BM114" s="21"/>
      <c r="BN114" s="21"/>
      <c r="BO114" s="21"/>
      <c r="BP114" s="21"/>
      <c r="BQ114" s="21"/>
      <c r="BR114" s="21"/>
      <c r="BS114" s="21"/>
      <c r="BT114" s="21"/>
      <c r="BU114" s="21"/>
      <c r="BV114" s="21"/>
      <c r="BW114" s="21"/>
      <c r="BX114" s="21"/>
      <c r="BY114" s="21"/>
      <c r="BZ114" s="21"/>
      <c r="CA114" s="21"/>
      <c r="CB114" s="21"/>
      <c r="CC114" s="21"/>
      <c r="CD114" s="21"/>
      <c r="CE114" s="21"/>
      <c r="CF114" s="21"/>
      <c r="CG114" s="21"/>
      <c r="CH114" s="21"/>
      <c r="CI114" s="21"/>
      <c r="CJ114" s="21"/>
      <c r="CK114" s="21"/>
      <c r="CL114" s="21"/>
      <c r="CM114" s="21"/>
      <c r="CN114" s="21"/>
      <c r="CO114" s="21"/>
      <c r="CP114" s="21"/>
      <c r="CQ114" s="21"/>
      <c r="CR114" s="21"/>
      <c r="CS114" s="21"/>
      <c r="CT114" s="21"/>
      <c r="CU114" s="21"/>
      <c r="CV114" s="21"/>
      <c r="CW114" s="21"/>
      <c r="CX114" s="21"/>
      <c r="CY114" s="21"/>
      <c r="CZ114" s="21"/>
      <c r="DA114" s="21"/>
      <c r="DB114" s="21"/>
      <c r="DC114" s="21"/>
    </row>
    <row r="115" customFormat="false" ht="12.75" hidden="false" customHeight="false" outlineLevel="0" collapsed="false"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BL115" s="21"/>
      <c r="BM115" s="21"/>
      <c r="BN115" s="21"/>
      <c r="BO115" s="21"/>
      <c r="BP115" s="21"/>
      <c r="BQ115" s="21"/>
      <c r="BR115" s="21"/>
      <c r="BS115" s="21"/>
      <c r="BT115" s="21"/>
      <c r="BU115" s="21"/>
      <c r="BV115" s="21"/>
      <c r="BW115" s="21"/>
      <c r="BX115" s="21"/>
      <c r="BY115" s="21"/>
      <c r="BZ115" s="21"/>
      <c r="CA115" s="21"/>
      <c r="CB115" s="21"/>
      <c r="CC115" s="21"/>
      <c r="CD115" s="21"/>
      <c r="CE115" s="21"/>
      <c r="CF115" s="21"/>
      <c r="CG115" s="21"/>
      <c r="CH115" s="21"/>
      <c r="CI115" s="21"/>
      <c r="CJ115" s="21"/>
      <c r="CK115" s="21"/>
      <c r="CL115" s="21"/>
      <c r="CM115" s="21"/>
      <c r="CN115" s="21"/>
      <c r="CO115" s="21"/>
      <c r="CP115" s="21"/>
      <c r="CQ115" s="21"/>
      <c r="CR115" s="21"/>
      <c r="CS115" s="21"/>
      <c r="CT115" s="21"/>
      <c r="CU115" s="21"/>
      <c r="CV115" s="21"/>
      <c r="CW115" s="21"/>
      <c r="CX115" s="21"/>
      <c r="CY115" s="21"/>
      <c r="CZ115" s="21"/>
      <c r="DA115" s="21"/>
      <c r="DB115" s="21"/>
      <c r="DC115" s="21"/>
    </row>
    <row r="116" customFormat="false" ht="12.75" hidden="false" customHeight="false" outlineLevel="0" collapsed="false"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  <c r="BF116" s="21"/>
      <c r="BG116" s="21"/>
      <c r="BH116" s="21"/>
      <c r="BI116" s="21"/>
      <c r="BJ116" s="21"/>
      <c r="BK116" s="21"/>
      <c r="BL116" s="21"/>
      <c r="BM116" s="21"/>
      <c r="BN116" s="21"/>
      <c r="BO116" s="21"/>
      <c r="BP116" s="21"/>
      <c r="BQ116" s="21"/>
      <c r="BR116" s="21"/>
      <c r="BS116" s="21"/>
      <c r="BT116" s="21"/>
      <c r="BU116" s="21"/>
      <c r="BV116" s="21"/>
      <c r="BW116" s="21"/>
      <c r="BX116" s="21"/>
      <c r="BY116" s="21"/>
      <c r="BZ116" s="21"/>
      <c r="CA116" s="21"/>
      <c r="CB116" s="21"/>
      <c r="CC116" s="21"/>
      <c r="CD116" s="21"/>
      <c r="CE116" s="21"/>
      <c r="CF116" s="21"/>
      <c r="CG116" s="21"/>
      <c r="CH116" s="21"/>
      <c r="CI116" s="21"/>
      <c r="CJ116" s="21"/>
      <c r="CK116" s="21"/>
      <c r="CL116" s="21"/>
      <c r="CM116" s="21"/>
      <c r="CN116" s="21"/>
      <c r="CO116" s="21"/>
      <c r="CP116" s="21"/>
      <c r="CQ116" s="21"/>
      <c r="CR116" s="21"/>
      <c r="CS116" s="21"/>
      <c r="CT116" s="21"/>
      <c r="CU116" s="21"/>
      <c r="CV116" s="21"/>
      <c r="CW116" s="21"/>
      <c r="CX116" s="21"/>
      <c r="CY116" s="21"/>
      <c r="CZ116" s="21"/>
      <c r="DA116" s="21"/>
      <c r="DB116" s="21"/>
      <c r="DC116" s="21"/>
    </row>
    <row r="117" customFormat="false" ht="12.75" hidden="false" customHeight="false" outlineLevel="0" collapsed="false"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  <c r="BF117" s="21"/>
      <c r="BG117" s="21"/>
      <c r="BH117" s="21"/>
      <c r="BI117" s="21"/>
      <c r="BJ117" s="21"/>
      <c r="BK117" s="21"/>
      <c r="BL117" s="21"/>
      <c r="BM117" s="21"/>
      <c r="BN117" s="21"/>
      <c r="BO117" s="21"/>
      <c r="BP117" s="21"/>
      <c r="BQ117" s="21"/>
      <c r="BR117" s="21"/>
      <c r="BS117" s="21"/>
      <c r="BT117" s="21"/>
      <c r="BU117" s="21"/>
      <c r="BV117" s="21"/>
      <c r="BW117" s="21"/>
      <c r="BX117" s="21"/>
      <c r="BY117" s="21"/>
      <c r="BZ117" s="21"/>
      <c r="CA117" s="21"/>
      <c r="CB117" s="21"/>
      <c r="CC117" s="21"/>
      <c r="CD117" s="21"/>
      <c r="CE117" s="21"/>
      <c r="CF117" s="21"/>
      <c r="CG117" s="21"/>
      <c r="CH117" s="21"/>
      <c r="CI117" s="21"/>
      <c r="CJ117" s="21"/>
      <c r="CK117" s="21"/>
      <c r="CL117" s="21"/>
      <c r="CM117" s="21"/>
      <c r="CN117" s="21"/>
      <c r="CO117" s="21"/>
      <c r="CP117" s="21"/>
      <c r="CQ117" s="21"/>
      <c r="CR117" s="21"/>
      <c r="CS117" s="21"/>
      <c r="CT117" s="21"/>
      <c r="CU117" s="21"/>
      <c r="CV117" s="21"/>
      <c r="CW117" s="21"/>
      <c r="CX117" s="21"/>
      <c r="CY117" s="21"/>
      <c r="CZ117" s="21"/>
      <c r="DA117" s="21"/>
      <c r="DB117" s="21"/>
      <c r="DC117" s="21"/>
    </row>
    <row r="118" customFormat="false" ht="12.75" hidden="false" customHeight="false" outlineLevel="0" collapsed="false"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  <c r="BF118" s="21"/>
      <c r="BG118" s="21"/>
      <c r="BH118" s="21"/>
      <c r="BI118" s="21"/>
      <c r="BJ118" s="21"/>
      <c r="BK118" s="21"/>
      <c r="BL118" s="21"/>
      <c r="BM118" s="21"/>
      <c r="BN118" s="21"/>
      <c r="BO118" s="21"/>
      <c r="BP118" s="21"/>
      <c r="BQ118" s="21"/>
      <c r="BR118" s="21"/>
      <c r="BS118" s="21"/>
      <c r="BT118" s="21"/>
      <c r="BU118" s="21"/>
      <c r="BV118" s="21"/>
      <c r="BW118" s="21"/>
      <c r="BX118" s="21"/>
      <c r="BY118" s="21"/>
      <c r="BZ118" s="21"/>
      <c r="CA118" s="21"/>
      <c r="CB118" s="21"/>
      <c r="CC118" s="21"/>
      <c r="CD118" s="21"/>
      <c r="CE118" s="21"/>
      <c r="CF118" s="21"/>
      <c r="CG118" s="21"/>
      <c r="CH118" s="21"/>
      <c r="CI118" s="21"/>
      <c r="CJ118" s="21"/>
      <c r="CK118" s="21"/>
      <c r="CL118" s="21"/>
      <c r="CM118" s="21"/>
      <c r="CN118" s="21"/>
      <c r="CO118" s="21"/>
      <c r="CP118" s="21"/>
      <c r="CQ118" s="21"/>
      <c r="CR118" s="21"/>
      <c r="CS118" s="21"/>
      <c r="CT118" s="21"/>
      <c r="CU118" s="21"/>
      <c r="CV118" s="21"/>
      <c r="CW118" s="21"/>
      <c r="CX118" s="21"/>
      <c r="CY118" s="21"/>
      <c r="CZ118" s="21"/>
      <c r="DA118" s="21"/>
      <c r="DB118" s="21"/>
      <c r="DC118" s="21"/>
    </row>
    <row r="119" customFormat="false" ht="12.75" hidden="false" customHeight="false" outlineLevel="0" collapsed="false"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  <c r="BF119" s="21"/>
      <c r="BG119" s="21"/>
      <c r="BH119" s="21"/>
      <c r="BI119" s="21"/>
      <c r="BJ119" s="21"/>
      <c r="BK119" s="21"/>
      <c r="BL119" s="21"/>
      <c r="BM119" s="21"/>
      <c r="BN119" s="21"/>
      <c r="BO119" s="21"/>
      <c r="BP119" s="21"/>
      <c r="BQ119" s="21"/>
      <c r="BR119" s="21"/>
      <c r="BS119" s="21"/>
      <c r="BT119" s="21"/>
      <c r="BU119" s="21"/>
      <c r="BV119" s="21"/>
      <c r="BW119" s="21"/>
      <c r="BX119" s="21"/>
      <c r="BY119" s="21"/>
      <c r="BZ119" s="21"/>
      <c r="CA119" s="21"/>
      <c r="CB119" s="21"/>
      <c r="CC119" s="21"/>
      <c r="CD119" s="21"/>
      <c r="CE119" s="21"/>
      <c r="CF119" s="21"/>
      <c r="CG119" s="21"/>
      <c r="CH119" s="21"/>
      <c r="CI119" s="21"/>
      <c r="CJ119" s="21"/>
      <c r="CK119" s="21"/>
      <c r="CL119" s="21"/>
      <c r="CM119" s="21"/>
      <c r="CN119" s="21"/>
      <c r="CO119" s="21"/>
      <c r="CP119" s="21"/>
      <c r="CQ119" s="21"/>
      <c r="CR119" s="21"/>
      <c r="CS119" s="21"/>
      <c r="CT119" s="21"/>
      <c r="CU119" s="21"/>
      <c r="CV119" s="21"/>
      <c r="CW119" s="21"/>
      <c r="CX119" s="21"/>
      <c r="CY119" s="21"/>
      <c r="CZ119" s="21"/>
      <c r="DA119" s="21"/>
      <c r="DB119" s="21"/>
      <c r="DC119" s="21"/>
    </row>
    <row r="120" customFormat="false" ht="12.75" hidden="false" customHeight="false" outlineLevel="0" collapsed="false"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  <c r="BF120" s="21"/>
      <c r="BG120" s="21"/>
      <c r="BH120" s="21"/>
      <c r="BI120" s="21"/>
      <c r="BJ120" s="21"/>
      <c r="BK120" s="21"/>
      <c r="BL120" s="21"/>
      <c r="BM120" s="21"/>
      <c r="BN120" s="21"/>
      <c r="BO120" s="21"/>
      <c r="BP120" s="21"/>
      <c r="BQ120" s="21"/>
      <c r="BR120" s="21"/>
      <c r="BS120" s="21"/>
      <c r="BT120" s="21"/>
      <c r="BU120" s="21"/>
      <c r="BV120" s="21"/>
      <c r="BW120" s="21"/>
      <c r="BX120" s="21"/>
      <c r="BY120" s="21"/>
      <c r="BZ120" s="21"/>
      <c r="CA120" s="21"/>
      <c r="CB120" s="21"/>
      <c r="CC120" s="21"/>
      <c r="CD120" s="21"/>
      <c r="CE120" s="21"/>
      <c r="CF120" s="21"/>
      <c r="CG120" s="21"/>
      <c r="CH120" s="21"/>
      <c r="CI120" s="21"/>
      <c r="CJ120" s="21"/>
      <c r="CK120" s="21"/>
      <c r="CL120" s="21"/>
      <c r="CM120" s="21"/>
      <c r="CN120" s="21"/>
      <c r="CO120" s="21"/>
      <c r="CP120" s="21"/>
      <c r="CQ120" s="21"/>
      <c r="CR120" s="21"/>
      <c r="CS120" s="21"/>
      <c r="CT120" s="21"/>
      <c r="CU120" s="21"/>
      <c r="CV120" s="21"/>
      <c r="CW120" s="21"/>
      <c r="CX120" s="21"/>
      <c r="CY120" s="21"/>
      <c r="CZ120" s="21"/>
      <c r="DA120" s="21"/>
      <c r="DB120" s="21"/>
      <c r="DC120" s="21"/>
    </row>
    <row r="121" customFormat="false" ht="12.75" hidden="false" customHeight="false" outlineLevel="0" collapsed="false"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  <c r="BF121" s="21"/>
      <c r="BG121" s="21"/>
      <c r="BH121" s="21"/>
      <c r="BI121" s="21"/>
      <c r="BJ121" s="21"/>
      <c r="BK121" s="21"/>
      <c r="BL121" s="21"/>
      <c r="BM121" s="21"/>
      <c r="BN121" s="21"/>
      <c r="BO121" s="21"/>
      <c r="BP121" s="21"/>
      <c r="BQ121" s="21"/>
      <c r="BR121" s="21"/>
      <c r="BS121" s="21"/>
      <c r="BT121" s="21"/>
      <c r="BU121" s="21"/>
      <c r="BV121" s="21"/>
      <c r="BW121" s="21"/>
      <c r="BX121" s="21"/>
      <c r="BY121" s="21"/>
      <c r="BZ121" s="21"/>
      <c r="CA121" s="21"/>
      <c r="CB121" s="21"/>
      <c r="CC121" s="21"/>
      <c r="CD121" s="21"/>
      <c r="CE121" s="21"/>
      <c r="CF121" s="21"/>
      <c r="CG121" s="21"/>
      <c r="CH121" s="21"/>
      <c r="CI121" s="21"/>
      <c r="CJ121" s="21"/>
      <c r="CK121" s="21"/>
      <c r="CL121" s="21"/>
      <c r="CM121" s="21"/>
      <c r="CN121" s="21"/>
      <c r="CO121" s="21"/>
      <c r="CP121" s="21"/>
      <c r="CQ121" s="21"/>
      <c r="CR121" s="21"/>
      <c r="CS121" s="21"/>
      <c r="CT121" s="21"/>
      <c r="CU121" s="21"/>
      <c r="CV121" s="21"/>
      <c r="CW121" s="21"/>
      <c r="CX121" s="21"/>
      <c r="CY121" s="21"/>
      <c r="CZ121" s="21"/>
      <c r="DA121" s="21"/>
      <c r="DB121" s="21"/>
      <c r="DC121" s="21"/>
    </row>
    <row r="122" customFormat="false" ht="12.75" hidden="false" customHeight="false" outlineLevel="0" collapsed="false"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  <c r="BF122" s="21"/>
      <c r="BG122" s="21"/>
      <c r="BH122" s="21"/>
      <c r="BI122" s="21"/>
      <c r="BJ122" s="21"/>
      <c r="BK122" s="21"/>
      <c r="BL122" s="21"/>
      <c r="BM122" s="21"/>
      <c r="BN122" s="21"/>
      <c r="BO122" s="21"/>
      <c r="BP122" s="21"/>
      <c r="BQ122" s="21"/>
      <c r="BR122" s="21"/>
      <c r="BS122" s="21"/>
      <c r="BT122" s="21"/>
      <c r="BU122" s="21"/>
      <c r="BV122" s="21"/>
      <c r="BW122" s="21"/>
      <c r="BX122" s="21"/>
      <c r="BY122" s="21"/>
      <c r="BZ122" s="21"/>
      <c r="CA122" s="21"/>
      <c r="CB122" s="21"/>
      <c r="CC122" s="21"/>
      <c r="CD122" s="21"/>
      <c r="CE122" s="21"/>
      <c r="CF122" s="21"/>
      <c r="CG122" s="21"/>
      <c r="CH122" s="21"/>
      <c r="CI122" s="21"/>
      <c r="CJ122" s="21"/>
      <c r="CK122" s="21"/>
      <c r="CL122" s="21"/>
      <c r="CM122" s="21"/>
      <c r="CN122" s="21"/>
      <c r="CO122" s="21"/>
      <c r="CP122" s="21"/>
      <c r="CQ122" s="21"/>
      <c r="CR122" s="21"/>
      <c r="CS122" s="21"/>
      <c r="CT122" s="21"/>
      <c r="CU122" s="21"/>
      <c r="CV122" s="21"/>
      <c r="CW122" s="21"/>
      <c r="CX122" s="21"/>
      <c r="CY122" s="21"/>
      <c r="CZ122" s="21"/>
      <c r="DA122" s="21"/>
      <c r="DB122" s="21"/>
      <c r="DC122" s="21"/>
    </row>
    <row r="123" customFormat="false" ht="12.75" hidden="false" customHeight="false" outlineLevel="0" collapsed="false"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  <c r="BF123" s="21"/>
      <c r="BG123" s="21"/>
      <c r="BH123" s="21"/>
      <c r="BI123" s="21"/>
      <c r="BJ123" s="21"/>
      <c r="BK123" s="21"/>
      <c r="BL123" s="21"/>
      <c r="BM123" s="21"/>
      <c r="BN123" s="21"/>
      <c r="BO123" s="21"/>
      <c r="BP123" s="21"/>
      <c r="BQ123" s="21"/>
      <c r="BR123" s="21"/>
      <c r="BS123" s="21"/>
      <c r="BT123" s="21"/>
      <c r="BU123" s="21"/>
      <c r="BV123" s="21"/>
      <c r="BW123" s="21"/>
      <c r="BX123" s="21"/>
      <c r="BY123" s="21"/>
      <c r="BZ123" s="21"/>
      <c r="CA123" s="21"/>
      <c r="CB123" s="21"/>
      <c r="CC123" s="21"/>
      <c r="CD123" s="21"/>
      <c r="CE123" s="21"/>
      <c r="CF123" s="21"/>
      <c r="CG123" s="21"/>
      <c r="CH123" s="21"/>
      <c r="CI123" s="21"/>
      <c r="CJ123" s="21"/>
      <c r="CK123" s="21"/>
      <c r="CL123" s="21"/>
      <c r="CM123" s="21"/>
      <c r="CN123" s="21"/>
      <c r="CO123" s="21"/>
      <c r="CP123" s="21"/>
      <c r="CQ123" s="21"/>
      <c r="CR123" s="21"/>
      <c r="CS123" s="21"/>
      <c r="CT123" s="21"/>
      <c r="CU123" s="21"/>
      <c r="CV123" s="21"/>
      <c r="CW123" s="21"/>
      <c r="CX123" s="21"/>
      <c r="CY123" s="21"/>
      <c r="CZ123" s="21"/>
      <c r="DA123" s="21"/>
      <c r="DB123" s="21"/>
      <c r="DC123" s="21"/>
    </row>
    <row r="124" customFormat="false" ht="12.75" hidden="false" customHeight="false" outlineLevel="0" collapsed="false"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  <c r="BF124" s="21"/>
      <c r="BG124" s="21"/>
      <c r="BH124" s="21"/>
      <c r="BI124" s="21"/>
      <c r="BJ124" s="21"/>
      <c r="BK124" s="21"/>
      <c r="BL124" s="21"/>
      <c r="BM124" s="21"/>
      <c r="BN124" s="21"/>
      <c r="BO124" s="21"/>
      <c r="BP124" s="21"/>
      <c r="BQ124" s="21"/>
      <c r="BR124" s="21"/>
      <c r="BS124" s="21"/>
      <c r="BT124" s="21"/>
      <c r="BU124" s="21"/>
      <c r="BV124" s="21"/>
      <c r="BW124" s="21"/>
      <c r="BX124" s="21"/>
      <c r="BY124" s="21"/>
      <c r="BZ124" s="21"/>
      <c r="CA124" s="21"/>
      <c r="CB124" s="21"/>
      <c r="CC124" s="21"/>
      <c r="CD124" s="21"/>
      <c r="CE124" s="21"/>
      <c r="CF124" s="21"/>
      <c r="CG124" s="21"/>
      <c r="CH124" s="21"/>
      <c r="CI124" s="21"/>
      <c r="CJ124" s="21"/>
      <c r="CK124" s="21"/>
      <c r="CL124" s="21"/>
      <c r="CM124" s="21"/>
      <c r="CN124" s="21"/>
      <c r="CO124" s="21"/>
      <c r="CP124" s="21"/>
      <c r="CQ124" s="21"/>
      <c r="CR124" s="21"/>
      <c r="CS124" s="21"/>
      <c r="CT124" s="21"/>
      <c r="CU124" s="21"/>
      <c r="CV124" s="21"/>
      <c r="CW124" s="21"/>
      <c r="CX124" s="21"/>
      <c r="CY124" s="21"/>
      <c r="CZ124" s="21"/>
      <c r="DA124" s="21"/>
      <c r="DB124" s="21"/>
      <c r="DC124" s="21"/>
    </row>
    <row r="125" customFormat="false" ht="12.75" hidden="false" customHeight="false" outlineLevel="0" collapsed="false"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  <c r="BF125" s="21"/>
      <c r="BG125" s="21"/>
      <c r="BH125" s="21"/>
      <c r="BI125" s="21"/>
      <c r="BJ125" s="21"/>
      <c r="BK125" s="21"/>
      <c r="BL125" s="21"/>
      <c r="BM125" s="21"/>
      <c r="BN125" s="21"/>
      <c r="BO125" s="21"/>
      <c r="BP125" s="21"/>
      <c r="BQ125" s="21"/>
      <c r="BR125" s="21"/>
      <c r="BS125" s="21"/>
      <c r="BT125" s="21"/>
      <c r="BU125" s="21"/>
      <c r="BV125" s="21"/>
      <c r="BW125" s="21"/>
      <c r="BX125" s="21"/>
      <c r="BY125" s="21"/>
      <c r="BZ125" s="21"/>
      <c r="CA125" s="21"/>
      <c r="CB125" s="21"/>
      <c r="CC125" s="21"/>
      <c r="CD125" s="21"/>
      <c r="CE125" s="21"/>
      <c r="CF125" s="21"/>
      <c r="CG125" s="21"/>
      <c r="CH125" s="21"/>
      <c r="CI125" s="21"/>
      <c r="CJ125" s="21"/>
      <c r="CK125" s="21"/>
      <c r="CL125" s="21"/>
      <c r="CM125" s="21"/>
      <c r="CN125" s="21"/>
      <c r="CO125" s="21"/>
      <c r="CP125" s="21"/>
      <c r="CQ125" s="21"/>
      <c r="CR125" s="21"/>
      <c r="CS125" s="21"/>
      <c r="CT125" s="21"/>
      <c r="CU125" s="21"/>
      <c r="CV125" s="21"/>
      <c r="CW125" s="21"/>
      <c r="CX125" s="21"/>
      <c r="CY125" s="21"/>
      <c r="CZ125" s="21"/>
      <c r="DA125" s="21"/>
      <c r="DB125" s="21"/>
      <c r="DC125" s="21"/>
    </row>
    <row r="126" customFormat="false" ht="12.75" hidden="false" customHeight="false" outlineLevel="0" collapsed="false"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  <c r="BI126" s="21"/>
      <c r="BJ126" s="21"/>
      <c r="BK126" s="21"/>
      <c r="BL126" s="21"/>
      <c r="BM126" s="21"/>
      <c r="BN126" s="21"/>
      <c r="BO126" s="21"/>
      <c r="BP126" s="21"/>
      <c r="BQ126" s="21"/>
      <c r="BR126" s="21"/>
      <c r="BS126" s="21"/>
      <c r="BT126" s="21"/>
      <c r="BU126" s="21"/>
      <c r="BV126" s="21"/>
      <c r="BW126" s="21"/>
      <c r="BX126" s="21"/>
      <c r="BY126" s="21"/>
      <c r="BZ126" s="21"/>
      <c r="CA126" s="21"/>
      <c r="CB126" s="21"/>
      <c r="CC126" s="21"/>
      <c r="CD126" s="21"/>
      <c r="CE126" s="21"/>
      <c r="CF126" s="21"/>
      <c r="CG126" s="21"/>
      <c r="CH126" s="21"/>
      <c r="CI126" s="21"/>
      <c r="CJ126" s="21"/>
      <c r="CK126" s="21"/>
      <c r="CL126" s="21"/>
      <c r="CM126" s="21"/>
      <c r="CN126" s="21"/>
      <c r="CO126" s="21"/>
      <c r="CP126" s="21"/>
      <c r="CQ126" s="21"/>
      <c r="CR126" s="21"/>
      <c r="CS126" s="21"/>
      <c r="CT126" s="21"/>
      <c r="CU126" s="21"/>
      <c r="CV126" s="21"/>
      <c r="CW126" s="21"/>
      <c r="CX126" s="21"/>
      <c r="CY126" s="21"/>
      <c r="CZ126" s="21"/>
      <c r="DA126" s="21"/>
      <c r="DB126" s="21"/>
      <c r="DC126" s="21"/>
    </row>
    <row r="127" customFormat="false" ht="12.75" hidden="false" customHeight="false" outlineLevel="0" collapsed="false"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21"/>
      <c r="BJ127" s="21"/>
      <c r="BK127" s="21"/>
      <c r="BL127" s="21"/>
      <c r="BM127" s="21"/>
      <c r="BN127" s="21"/>
      <c r="BO127" s="21"/>
      <c r="BP127" s="21"/>
      <c r="BQ127" s="21"/>
      <c r="BR127" s="21"/>
      <c r="BS127" s="21"/>
      <c r="BT127" s="21"/>
      <c r="BU127" s="21"/>
      <c r="BV127" s="21"/>
      <c r="BW127" s="21"/>
      <c r="BX127" s="21"/>
      <c r="BY127" s="21"/>
      <c r="BZ127" s="21"/>
      <c r="CA127" s="21"/>
      <c r="CB127" s="21"/>
      <c r="CC127" s="21"/>
      <c r="CD127" s="21"/>
      <c r="CE127" s="21"/>
      <c r="CF127" s="21"/>
      <c r="CG127" s="21"/>
      <c r="CH127" s="21"/>
      <c r="CI127" s="21"/>
      <c r="CJ127" s="21"/>
      <c r="CK127" s="21"/>
      <c r="CL127" s="21"/>
      <c r="CM127" s="21"/>
      <c r="CN127" s="21"/>
      <c r="CO127" s="21"/>
      <c r="CP127" s="21"/>
      <c r="CQ127" s="21"/>
      <c r="CR127" s="21"/>
      <c r="CS127" s="21"/>
      <c r="CT127" s="21"/>
      <c r="CU127" s="21"/>
      <c r="CV127" s="21"/>
      <c r="CW127" s="21"/>
      <c r="CX127" s="21"/>
      <c r="CY127" s="21"/>
      <c r="CZ127" s="21"/>
      <c r="DA127" s="21"/>
      <c r="DB127" s="21"/>
      <c r="DC127" s="21"/>
    </row>
    <row r="128" customFormat="false" ht="12.75" hidden="false" customHeight="false" outlineLevel="0" collapsed="false"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  <c r="BF128" s="21"/>
      <c r="BG128" s="21"/>
      <c r="BH128" s="21"/>
      <c r="BI128" s="21"/>
      <c r="BJ128" s="21"/>
      <c r="BK128" s="21"/>
      <c r="BL128" s="21"/>
      <c r="BM128" s="21"/>
      <c r="BN128" s="21"/>
      <c r="BO128" s="21"/>
      <c r="BP128" s="21"/>
      <c r="BQ128" s="21"/>
      <c r="BR128" s="21"/>
      <c r="BS128" s="21"/>
      <c r="BT128" s="21"/>
      <c r="BU128" s="21"/>
      <c r="BV128" s="21"/>
      <c r="BW128" s="21"/>
      <c r="BX128" s="21"/>
      <c r="BY128" s="21"/>
      <c r="BZ128" s="21"/>
      <c r="CA128" s="21"/>
      <c r="CB128" s="21"/>
      <c r="CC128" s="21"/>
      <c r="CD128" s="21"/>
      <c r="CE128" s="21"/>
      <c r="CF128" s="21"/>
      <c r="CG128" s="21"/>
      <c r="CH128" s="21"/>
      <c r="CI128" s="21"/>
      <c r="CJ128" s="21"/>
      <c r="CK128" s="21"/>
      <c r="CL128" s="21"/>
      <c r="CM128" s="21"/>
      <c r="CN128" s="21"/>
      <c r="CO128" s="21"/>
      <c r="CP128" s="21"/>
      <c r="CQ128" s="21"/>
      <c r="CR128" s="21"/>
      <c r="CS128" s="21"/>
      <c r="CT128" s="21"/>
      <c r="CU128" s="21"/>
      <c r="CV128" s="21"/>
      <c r="CW128" s="21"/>
      <c r="CX128" s="21"/>
      <c r="CY128" s="21"/>
      <c r="CZ128" s="21"/>
      <c r="DA128" s="21"/>
      <c r="DB128" s="21"/>
      <c r="DC128" s="21"/>
    </row>
    <row r="129" customFormat="false" ht="12.75" hidden="false" customHeight="false" outlineLevel="0" collapsed="false"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  <c r="BI129" s="21"/>
      <c r="BJ129" s="21"/>
      <c r="BK129" s="21"/>
      <c r="BL129" s="21"/>
      <c r="BM129" s="21"/>
      <c r="BN129" s="21"/>
      <c r="BO129" s="21"/>
      <c r="BP129" s="21"/>
      <c r="BQ129" s="21"/>
      <c r="BR129" s="21"/>
      <c r="BS129" s="21"/>
      <c r="BT129" s="21"/>
      <c r="BU129" s="21"/>
      <c r="BV129" s="21"/>
      <c r="BW129" s="21"/>
      <c r="BX129" s="21"/>
      <c r="BY129" s="21"/>
      <c r="BZ129" s="21"/>
      <c r="CA129" s="21"/>
      <c r="CB129" s="21"/>
      <c r="CC129" s="21"/>
      <c r="CD129" s="21"/>
      <c r="CE129" s="21"/>
      <c r="CF129" s="21"/>
      <c r="CG129" s="21"/>
      <c r="CH129" s="21"/>
      <c r="CI129" s="21"/>
      <c r="CJ129" s="21"/>
      <c r="CK129" s="21"/>
      <c r="CL129" s="21"/>
      <c r="CM129" s="21"/>
      <c r="CN129" s="21"/>
      <c r="CO129" s="21"/>
      <c r="CP129" s="21"/>
      <c r="CQ129" s="21"/>
      <c r="CR129" s="21"/>
      <c r="CS129" s="21"/>
      <c r="CT129" s="21"/>
      <c r="CU129" s="21"/>
      <c r="CV129" s="21"/>
      <c r="CW129" s="21"/>
      <c r="CX129" s="21"/>
      <c r="CY129" s="21"/>
      <c r="CZ129" s="21"/>
      <c r="DA129" s="21"/>
      <c r="DB129" s="21"/>
      <c r="DC129" s="21"/>
    </row>
    <row r="130" customFormat="false" ht="12.75" hidden="false" customHeight="false" outlineLevel="0" collapsed="false"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  <c r="BF130" s="21"/>
      <c r="BG130" s="21"/>
      <c r="BH130" s="21"/>
      <c r="BI130" s="21"/>
      <c r="BJ130" s="21"/>
      <c r="BK130" s="21"/>
      <c r="BL130" s="21"/>
      <c r="BM130" s="21"/>
      <c r="BN130" s="21"/>
      <c r="BO130" s="21"/>
      <c r="BP130" s="21"/>
      <c r="BQ130" s="21"/>
      <c r="BR130" s="21"/>
      <c r="BS130" s="21"/>
      <c r="BT130" s="21"/>
      <c r="BU130" s="21"/>
      <c r="BV130" s="21"/>
      <c r="BW130" s="21"/>
      <c r="BX130" s="21"/>
      <c r="BY130" s="21"/>
      <c r="BZ130" s="21"/>
      <c r="CA130" s="21"/>
      <c r="CB130" s="21"/>
      <c r="CC130" s="21"/>
      <c r="CD130" s="21"/>
      <c r="CE130" s="21"/>
      <c r="CF130" s="21"/>
      <c r="CG130" s="21"/>
      <c r="CH130" s="21"/>
      <c r="CI130" s="21"/>
      <c r="CJ130" s="21"/>
      <c r="CK130" s="21"/>
      <c r="CL130" s="21"/>
      <c r="CM130" s="21"/>
      <c r="CN130" s="21"/>
      <c r="CO130" s="21"/>
      <c r="CP130" s="21"/>
      <c r="CQ130" s="21"/>
      <c r="CR130" s="21"/>
      <c r="CS130" s="21"/>
      <c r="CT130" s="21"/>
      <c r="CU130" s="21"/>
      <c r="CV130" s="21"/>
      <c r="CW130" s="21"/>
      <c r="CX130" s="21"/>
      <c r="CY130" s="21"/>
      <c r="CZ130" s="21"/>
      <c r="DA130" s="21"/>
      <c r="DB130" s="21"/>
      <c r="DC130" s="21"/>
    </row>
    <row r="131" customFormat="false" ht="12.75" hidden="false" customHeight="false" outlineLevel="0" collapsed="false"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  <c r="BH131" s="21"/>
      <c r="BI131" s="21"/>
      <c r="BJ131" s="21"/>
      <c r="BK131" s="21"/>
      <c r="BL131" s="21"/>
      <c r="BM131" s="21"/>
      <c r="BN131" s="21"/>
      <c r="BO131" s="21"/>
      <c r="BP131" s="21"/>
      <c r="BQ131" s="21"/>
      <c r="BR131" s="21"/>
      <c r="BS131" s="21"/>
      <c r="BT131" s="21"/>
      <c r="BU131" s="21"/>
      <c r="BV131" s="21"/>
      <c r="BW131" s="21"/>
      <c r="BX131" s="21"/>
      <c r="BY131" s="21"/>
      <c r="BZ131" s="21"/>
      <c r="CA131" s="21"/>
      <c r="CB131" s="21"/>
      <c r="CC131" s="21"/>
      <c r="CD131" s="21"/>
      <c r="CE131" s="21"/>
      <c r="CF131" s="21"/>
      <c r="CG131" s="21"/>
      <c r="CH131" s="21"/>
      <c r="CI131" s="21"/>
      <c r="CJ131" s="21"/>
      <c r="CK131" s="21"/>
      <c r="CL131" s="21"/>
      <c r="CM131" s="21"/>
      <c r="CN131" s="21"/>
      <c r="CO131" s="21"/>
      <c r="CP131" s="21"/>
      <c r="CQ131" s="21"/>
      <c r="CR131" s="21"/>
      <c r="CS131" s="21"/>
      <c r="CT131" s="21"/>
      <c r="CU131" s="21"/>
      <c r="CV131" s="21"/>
      <c r="CW131" s="21"/>
      <c r="CX131" s="21"/>
      <c r="CY131" s="21"/>
      <c r="CZ131" s="21"/>
      <c r="DA131" s="21"/>
      <c r="DB131" s="21"/>
      <c r="DC131" s="21"/>
    </row>
    <row r="132" customFormat="false" ht="12.75" hidden="false" customHeight="false" outlineLevel="0" collapsed="false"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  <c r="BH132" s="21"/>
      <c r="BI132" s="21"/>
      <c r="BJ132" s="21"/>
      <c r="BK132" s="21"/>
      <c r="BL132" s="21"/>
      <c r="BM132" s="21"/>
      <c r="BN132" s="21"/>
      <c r="BO132" s="21"/>
      <c r="BP132" s="21"/>
      <c r="BQ132" s="21"/>
      <c r="BR132" s="21"/>
      <c r="BS132" s="21"/>
      <c r="BT132" s="21"/>
      <c r="BU132" s="21"/>
      <c r="BV132" s="21"/>
      <c r="BW132" s="21"/>
      <c r="BX132" s="21"/>
      <c r="BY132" s="21"/>
      <c r="BZ132" s="21"/>
      <c r="CA132" s="21"/>
      <c r="CB132" s="21"/>
      <c r="CC132" s="21"/>
      <c r="CD132" s="21"/>
      <c r="CE132" s="21"/>
      <c r="CF132" s="21"/>
      <c r="CG132" s="21"/>
      <c r="CH132" s="21"/>
      <c r="CI132" s="21"/>
      <c r="CJ132" s="21"/>
      <c r="CK132" s="21"/>
      <c r="CL132" s="21"/>
      <c r="CM132" s="21"/>
      <c r="CN132" s="21"/>
      <c r="CO132" s="21"/>
      <c r="CP132" s="21"/>
      <c r="CQ132" s="21"/>
      <c r="CR132" s="21"/>
      <c r="CS132" s="21"/>
      <c r="CT132" s="21"/>
      <c r="CU132" s="21"/>
      <c r="CV132" s="21"/>
      <c r="CW132" s="21"/>
      <c r="CX132" s="21"/>
      <c r="CY132" s="21"/>
      <c r="CZ132" s="21"/>
      <c r="DA132" s="21"/>
      <c r="DB132" s="21"/>
      <c r="DC132" s="21"/>
    </row>
    <row r="133" customFormat="false" ht="12.75" hidden="false" customHeight="false" outlineLevel="0" collapsed="false"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  <c r="BF133" s="21"/>
      <c r="BG133" s="21"/>
      <c r="BH133" s="21"/>
      <c r="BI133" s="21"/>
      <c r="BJ133" s="21"/>
      <c r="BK133" s="21"/>
      <c r="BL133" s="21"/>
      <c r="BM133" s="21"/>
      <c r="BN133" s="21"/>
      <c r="BO133" s="21"/>
      <c r="BP133" s="21"/>
      <c r="BQ133" s="21"/>
      <c r="BR133" s="21"/>
      <c r="BS133" s="21"/>
      <c r="BT133" s="21"/>
      <c r="BU133" s="21"/>
      <c r="BV133" s="21"/>
      <c r="BW133" s="21"/>
      <c r="BX133" s="21"/>
      <c r="BY133" s="21"/>
      <c r="BZ133" s="21"/>
      <c r="CA133" s="21"/>
      <c r="CB133" s="21"/>
      <c r="CC133" s="21"/>
      <c r="CD133" s="21"/>
      <c r="CE133" s="21"/>
      <c r="CF133" s="21"/>
      <c r="CG133" s="21"/>
      <c r="CH133" s="21"/>
      <c r="CI133" s="21"/>
      <c r="CJ133" s="21"/>
      <c r="CK133" s="21"/>
      <c r="CL133" s="21"/>
      <c r="CM133" s="21"/>
      <c r="CN133" s="21"/>
      <c r="CO133" s="21"/>
      <c r="CP133" s="21"/>
      <c r="CQ133" s="21"/>
      <c r="CR133" s="21"/>
      <c r="CS133" s="21"/>
      <c r="CT133" s="21"/>
      <c r="CU133" s="21"/>
      <c r="CV133" s="21"/>
      <c r="CW133" s="21"/>
      <c r="CX133" s="21"/>
      <c r="CY133" s="21"/>
      <c r="CZ133" s="21"/>
      <c r="DA133" s="21"/>
      <c r="DB133" s="21"/>
      <c r="DC133" s="21"/>
    </row>
    <row r="134" customFormat="false" ht="12.75" hidden="false" customHeight="false" outlineLevel="0" collapsed="false"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  <c r="BF134" s="21"/>
      <c r="BG134" s="21"/>
      <c r="BH134" s="21"/>
      <c r="BI134" s="21"/>
      <c r="BJ134" s="21"/>
      <c r="BK134" s="21"/>
      <c r="BL134" s="21"/>
      <c r="BM134" s="21"/>
      <c r="BN134" s="21"/>
      <c r="BO134" s="21"/>
      <c r="BP134" s="21"/>
      <c r="BQ134" s="21"/>
      <c r="BR134" s="21"/>
      <c r="BS134" s="21"/>
      <c r="BT134" s="21"/>
      <c r="BU134" s="21"/>
      <c r="BV134" s="21"/>
      <c r="BW134" s="21"/>
      <c r="BX134" s="21"/>
      <c r="BY134" s="21"/>
      <c r="BZ134" s="21"/>
      <c r="CA134" s="21"/>
      <c r="CB134" s="21"/>
      <c r="CC134" s="21"/>
      <c r="CD134" s="21"/>
      <c r="CE134" s="21"/>
      <c r="CF134" s="21"/>
      <c r="CG134" s="21"/>
      <c r="CH134" s="21"/>
      <c r="CI134" s="21"/>
      <c r="CJ134" s="21"/>
      <c r="CK134" s="21"/>
      <c r="CL134" s="21"/>
      <c r="CM134" s="21"/>
      <c r="CN134" s="21"/>
      <c r="CO134" s="21"/>
      <c r="CP134" s="21"/>
      <c r="CQ134" s="21"/>
      <c r="CR134" s="21"/>
      <c r="CS134" s="21"/>
      <c r="CT134" s="21"/>
      <c r="CU134" s="21"/>
      <c r="CV134" s="21"/>
      <c r="CW134" s="21"/>
      <c r="CX134" s="21"/>
      <c r="CY134" s="21"/>
      <c r="CZ134" s="21"/>
      <c r="DA134" s="21"/>
      <c r="DB134" s="21"/>
      <c r="DC134" s="21"/>
    </row>
    <row r="135" customFormat="false" ht="12.75" hidden="false" customHeight="false" outlineLevel="0" collapsed="false"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  <c r="BF135" s="21"/>
      <c r="BG135" s="21"/>
      <c r="BH135" s="21"/>
      <c r="BI135" s="21"/>
      <c r="BJ135" s="21"/>
      <c r="BK135" s="21"/>
      <c r="BL135" s="21"/>
      <c r="BM135" s="21"/>
      <c r="BN135" s="21"/>
      <c r="BO135" s="21"/>
      <c r="BP135" s="21"/>
      <c r="BQ135" s="21"/>
      <c r="BR135" s="21"/>
      <c r="BS135" s="21"/>
      <c r="BT135" s="21"/>
      <c r="BU135" s="21"/>
      <c r="BV135" s="21"/>
      <c r="BW135" s="21"/>
      <c r="BX135" s="21"/>
      <c r="BY135" s="21"/>
      <c r="BZ135" s="21"/>
      <c r="CA135" s="21"/>
      <c r="CB135" s="21"/>
      <c r="CC135" s="21"/>
      <c r="CD135" s="21"/>
      <c r="CE135" s="21"/>
      <c r="CF135" s="21"/>
      <c r="CG135" s="21"/>
      <c r="CH135" s="21"/>
      <c r="CI135" s="21"/>
      <c r="CJ135" s="21"/>
      <c r="CK135" s="21"/>
      <c r="CL135" s="21"/>
      <c r="CM135" s="21"/>
      <c r="CN135" s="21"/>
      <c r="CO135" s="21"/>
      <c r="CP135" s="21"/>
      <c r="CQ135" s="21"/>
      <c r="CR135" s="21"/>
      <c r="CS135" s="21"/>
      <c r="CT135" s="21"/>
      <c r="CU135" s="21"/>
      <c r="CV135" s="21"/>
      <c r="CW135" s="21"/>
      <c r="CX135" s="21"/>
      <c r="CY135" s="21"/>
      <c r="CZ135" s="21"/>
      <c r="DA135" s="21"/>
      <c r="DB135" s="21"/>
      <c r="DC135" s="21"/>
    </row>
    <row r="136" customFormat="false" ht="12.75" hidden="false" customHeight="false" outlineLevel="0" collapsed="false"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  <c r="BF136" s="21"/>
      <c r="BG136" s="21"/>
      <c r="BH136" s="21"/>
      <c r="BI136" s="21"/>
      <c r="BJ136" s="21"/>
      <c r="BK136" s="21"/>
      <c r="BL136" s="21"/>
      <c r="BM136" s="21"/>
      <c r="BN136" s="21"/>
      <c r="BO136" s="21"/>
      <c r="BP136" s="21"/>
      <c r="BQ136" s="21"/>
      <c r="BR136" s="21"/>
      <c r="BS136" s="21"/>
      <c r="BT136" s="21"/>
      <c r="BU136" s="21"/>
      <c r="BV136" s="21"/>
      <c r="BW136" s="21"/>
      <c r="BX136" s="21"/>
      <c r="BY136" s="21"/>
      <c r="BZ136" s="21"/>
      <c r="CA136" s="21"/>
      <c r="CB136" s="21"/>
      <c r="CC136" s="21"/>
      <c r="CD136" s="21"/>
      <c r="CE136" s="21"/>
      <c r="CF136" s="21"/>
      <c r="CG136" s="21"/>
      <c r="CH136" s="21"/>
      <c r="CI136" s="21"/>
      <c r="CJ136" s="21"/>
      <c r="CK136" s="21"/>
      <c r="CL136" s="21"/>
      <c r="CM136" s="21"/>
      <c r="CN136" s="21"/>
      <c r="CO136" s="21"/>
      <c r="CP136" s="21"/>
      <c r="CQ136" s="21"/>
      <c r="CR136" s="21"/>
      <c r="CS136" s="21"/>
      <c r="CT136" s="21"/>
      <c r="CU136" s="21"/>
      <c r="CV136" s="21"/>
      <c r="CW136" s="21"/>
      <c r="CX136" s="21"/>
      <c r="CY136" s="21"/>
      <c r="CZ136" s="21"/>
      <c r="DA136" s="21"/>
      <c r="DB136" s="21"/>
      <c r="DC136" s="21"/>
    </row>
    <row r="137" customFormat="false" ht="12.75" hidden="false" customHeight="false" outlineLevel="0" collapsed="false"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  <c r="BF137" s="21"/>
      <c r="BG137" s="21"/>
      <c r="BH137" s="21"/>
      <c r="BI137" s="21"/>
      <c r="BJ137" s="21"/>
      <c r="BK137" s="21"/>
      <c r="BL137" s="21"/>
      <c r="BM137" s="21"/>
      <c r="BN137" s="21"/>
      <c r="BO137" s="21"/>
      <c r="BP137" s="21"/>
      <c r="BQ137" s="21"/>
      <c r="BR137" s="21"/>
      <c r="BS137" s="21"/>
      <c r="BT137" s="21"/>
      <c r="BU137" s="21"/>
      <c r="BV137" s="21"/>
      <c r="BW137" s="21"/>
      <c r="BX137" s="21"/>
      <c r="BY137" s="21"/>
      <c r="BZ137" s="21"/>
      <c r="CA137" s="21"/>
      <c r="CB137" s="21"/>
      <c r="CC137" s="21"/>
      <c r="CD137" s="21"/>
      <c r="CE137" s="21"/>
      <c r="CF137" s="21"/>
      <c r="CG137" s="21"/>
      <c r="CH137" s="21"/>
      <c r="CI137" s="21"/>
      <c r="CJ137" s="21"/>
      <c r="CK137" s="21"/>
      <c r="CL137" s="21"/>
      <c r="CM137" s="21"/>
      <c r="CN137" s="21"/>
      <c r="CO137" s="21"/>
      <c r="CP137" s="21"/>
      <c r="CQ137" s="21"/>
      <c r="CR137" s="21"/>
      <c r="CS137" s="21"/>
      <c r="CT137" s="21"/>
      <c r="CU137" s="21"/>
      <c r="CV137" s="21"/>
      <c r="CW137" s="21"/>
      <c r="CX137" s="21"/>
      <c r="CY137" s="21"/>
      <c r="CZ137" s="21"/>
      <c r="DA137" s="21"/>
      <c r="DB137" s="21"/>
      <c r="DC137" s="21"/>
    </row>
    <row r="138" customFormat="false" ht="12.75" hidden="false" customHeight="false" outlineLevel="0" collapsed="false"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  <c r="BF138" s="21"/>
      <c r="BG138" s="21"/>
      <c r="BH138" s="21"/>
      <c r="BI138" s="21"/>
      <c r="BJ138" s="21"/>
      <c r="BK138" s="21"/>
      <c r="BL138" s="21"/>
      <c r="BM138" s="21"/>
      <c r="BN138" s="21"/>
      <c r="BO138" s="21"/>
      <c r="BP138" s="21"/>
      <c r="BQ138" s="21"/>
      <c r="BR138" s="21"/>
      <c r="BS138" s="21"/>
      <c r="BT138" s="21"/>
      <c r="BU138" s="21"/>
      <c r="BV138" s="21"/>
      <c r="BW138" s="21"/>
      <c r="BX138" s="21"/>
      <c r="BY138" s="21"/>
      <c r="BZ138" s="21"/>
      <c r="CA138" s="21"/>
      <c r="CB138" s="21"/>
      <c r="CC138" s="21"/>
      <c r="CD138" s="21"/>
      <c r="CE138" s="21"/>
      <c r="CF138" s="21"/>
      <c r="CG138" s="21"/>
      <c r="CH138" s="21"/>
      <c r="CI138" s="21"/>
      <c r="CJ138" s="21"/>
      <c r="CK138" s="21"/>
      <c r="CL138" s="21"/>
      <c r="CM138" s="21"/>
      <c r="CN138" s="21"/>
      <c r="CO138" s="21"/>
      <c r="CP138" s="21"/>
      <c r="CQ138" s="21"/>
      <c r="CR138" s="21"/>
      <c r="CS138" s="21"/>
      <c r="CT138" s="21"/>
      <c r="CU138" s="21"/>
      <c r="CV138" s="21"/>
      <c r="CW138" s="21"/>
      <c r="CX138" s="21"/>
      <c r="CY138" s="21"/>
      <c r="CZ138" s="21"/>
      <c r="DA138" s="21"/>
      <c r="DB138" s="21"/>
      <c r="DC138" s="21"/>
    </row>
    <row r="139" customFormat="false" ht="12.75" hidden="false" customHeight="false" outlineLevel="0" collapsed="false"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  <c r="BF139" s="21"/>
      <c r="BG139" s="21"/>
      <c r="BH139" s="21"/>
      <c r="BI139" s="21"/>
      <c r="BJ139" s="21"/>
      <c r="BK139" s="21"/>
      <c r="BL139" s="21"/>
      <c r="BM139" s="21"/>
      <c r="BN139" s="21"/>
      <c r="BO139" s="21"/>
      <c r="BP139" s="21"/>
      <c r="BQ139" s="21"/>
      <c r="BR139" s="21"/>
      <c r="BS139" s="21"/>
      <c r="BT139" s="21"/>
      <c r="BU139" s="21"/>
      <c r="BV139" s="21"/>
      <c r="BW139" s="21"/>
      <c r="BX139" s="21"/>
      <c r="BY139" s="21"/>
      <c r="BZ139" s="21"/>
      <c r="CA139" s="21"/>
      <c r="CB139" s="21"/>
      <c r="CC139" s="21"/>
      <c r="CD139" s="21"/>
      <c r="CE139" s="21"/>
      <c r="CF139" s="21"/>
      <c r="CG139" s="21"/>
      <c r="CH139" s="21"/>
      <c r="CI139" s="21"/>
      <c r="CJ139" s="21"/>
      <c r="CK139" s="21"/>
      <c r="CL139" s="21"/>
      <c r="CM139" s="21"/>
      <c r="CN139" s="21"/>
      <c r="CO139" s="21"/>
      <c r="CP139" s="21"/>
      <c r="CQ139" s="21"/>
      <c r="CR139" s="21"/>
      <c r="CS139" s="21"/>
      <c r="CT139" s="21"/>
      <c r="CU139" s="21"/>
      <c r="CV139" s="21"/>
      <c r="CW139" s="21"/>
      <c r="CX139" s="21"/>
      <c r="CY139" s="21"/>
      <c r="CZ139" s="21"/>
      <c r="DA139" s="21"/>
      <c r="DB139" s="21"/>
      <c r="DC139" s="21"/>
    </row>
    <row r="140" customFormat="false" ht="12.75" hidden="false" customHeight="false" outlineLevel="0" collapsed="false"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  <c r="BF140" s="21"/>
      <c r="BG140" s="21"/>
      <c r="BH140" s="21"/>
      <c r="BI140" s="21"/>
      <c r="BJ140" s="21"/>
      <c r="BK140" s="21"/>
      <c r="BL140" s="21"/>
      <c r="BM140" s="21"/>
      <c r="BN140" s="21"/>
      <c r="BO140" s="21"/>
      <c r="BP140" s="21"/>
      <c r="BQ140" s="21"/>
      <c r="BR140" s="21"/>
      <c r="BS140" s="21"/>
      <c r="BT140" s="21"/>
      <c r="BU140" s="21"/>
      <c r="BV140" s="21"/>
      <c r="BW140" s="21"/>
      <c r="BX140" s="21"/>
      <c r="BY140" s="21"/>
      <c r="BZ140" s="21"/>
      <c r="CA140" s="21"/>
      <c r="CB140" s="21"/>
      <c r="CC140" s="21"/>
      <c r="CD140" s="21"/>
      <c r="CE140" s="21"/>
      <c r="CF140" s="21"/>
      <c r="CG140" s="21"/>
      <c r="CH140" s="21"/>
      <c r="CI140" s="21"/>
      <c r="CJ140" s="21"/>
      <c r="CK140" s="21"/>
      <c r="CL140" s="21"/>
      <c r="CM140" s="21"/>
      <c r="CN140" s="21"/>
      <c r="CO140" s="21"/>
      <c r="CP140" s="21"/>
      <c r="CQ140" s="21"/>
      <c r="CR140" s="21"/>
      <c r="CS140" s="21"/>
      <c r="CT140" s="21"/>
      <c r="CU140" s="21"/>
      <c r="CV140" s="21"/>
      <c r="CW140" s="21"/>
      <c r="CX140" s="21"/>
      <c r="CY140" s="21"/>
      <c r="CZ140" s="21"/>
      <c r="DA140" s="21"/>
      <c r="DB140" s="21"/>
      <c r="DC140" s="21"/>
    </row>
    <row r="141" customFormat="false" ht="12.75" hidden="false" customHeight="false" outlineLevel="0" collapsed="false"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  <c r="BF141" s="21"/>
      <c r="BG141" s="21"/>
      <c r="BH141" s="21"/>
      <c r="BI141" s="21"/>
      <c r="BJ141" s="21"/>
      <c r="BK141" s="21"/>
      <c r="BL141" s="21"/>
      <c r="BM141" s="21"/>
      <c r="BN141" s="21"/>
      <c r="BO141" s="21"/>
      <c r="BP141" s="21"/>
      <c r="BQ141" s="21"/>
      <c r="BR141" s="21"/>
      <c r="BS141" s="21"/>
      <c r="BT141" s="21"/>
      <c r="BU141" s="21"/>
      <c r="BV141" s="21"/>
      <c r="BW141" s="21"/>
      <c r="BX141" s="21"/>
      <c r="BY141" s="21"/>
      <c r="BZ141" s="21"/>
      <c r="CA141" s="21"/>
      <c r="CB141" s="21"/>
      <c r="CC141" s="21"/>
      <c r="CD141" s="21"/>
      <c r="CE141" s="21"/>
      <c r="CF141" s="21"/>
      <c r="CG141" s="21"/>
      <c r="CH141" s="21"/>
      <c r="CI141" s="21"/>
      <c r="CJ141" s="21"/>
      <c r="CK141" s="21"/>
      <c r="CL141" s="21"/>
      <c r="CM141" s="21"/>
      <c r="CN141" s="21"/>
      <c r="CO141" s="21"/>
      <c r="CP141" s="21"/>
      <c r="CQ141" s="21"/>
      <c r="CR141" s="21"/>
      <c r="CS141" s="21"/>
      <c r="CT141" s="21"/>
      <c r="CU141" s="21"/>
      <c r="CV141" s="21"/>
      <c r="CW141" s="21"/>
      <c r="CX141" s="21"/>
      <c r="CY141" s="21"/>
      <c r="CZ141" s="21"/>
      <c r="DA141" s="21"/>
      <c r="DB141" s="21"/>
      <c r="DC141" s="21"/>
    </row>
    <row r="142" customFormat="false" ht="12.75" hidden="false" customHeight="false" outlineLevel="0" collapsed="false"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  <c r="BF142" s="21"/>
      <c r="BG142" s="21"/>
      <c r="BH142" s="21"/>
      <c r="BI142" s="21"/>
      <c r="BJ142" s="21"/>
      <c r="BK142" s="21"/>
      <c r="BL142" s="21"/>
      <c r="BM142" s="21"/>
      <c r="BN142" s="21"/>
      <c r="BO142" s="21"/>
      <c r="BP142" s="21"/>
      <c r="BQ142" s="21"/>
      <c r="BR142" s="21"/>
      <c r="BS142" s="21"/>
      <c r="BT142" s="21"/>
      <c r="BU142" s="21"/>
      <c r="BV142" s="21"/>
      <c r="BW142" s="21"/>
      <c r="BX142" s="21"/>
      <c r="BY142" s="21"/>
      <c r="BZ142" s="21"/>
      <c r="CA142" s="21"/>
      <c r="CB142" s="21"/>
      <c r="CC142" s="21"/>
      <c r="CD142" s="21"/>
      <c r="CE142" s="21"/>
      <c r="CF142" s="21"/>
      <c r="CG142" s="21"/>
      <c r="CH142" s="21"/>
      <c r="CI142" s="21"/>
      <c r="CJ142" s="21"/>
      <c r="CK142" s="21"/>
      <c r="CL142" s="21"/>
      <c r="CM142" s="21"/>
      <c r="CN142" s="21"/>
      <c r="CO142" s="21"/>
      <c r="CP142" s="21"/>
      <c r="CQ142" s="21"/>
      <c r="CR142" s="21"/>
      <c r="CS142" s="21"/>
      <c r="CT142" s="21"/>
      <c r="CU142" s="21"/>
      <c r="CV142" s="21"/>
      <c r="CW142" s="21"/>
      <c r="CX142" s="21"/>
      <c r="CY142" s="21"/>
      <c r="CZ142" s="21"/>
      <c r="DA142" s="21"/>
      <c r="DB142" s="21"/>
      <c r="DC142" s="21"/>
    </row>
    <row r="143" customFormat="false" ht="12.75" hidden="false" customHeight="false" outlineLevel="0" collapsed="false"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  <c r="BF143" s="21"/>
      <c r="BG143" s="21"/>
      <c r="BH143" s="21"/>
      <c r="BI143" s="21"/>
      <c r="BJ143" s="21"/>
      <c r="BK143" s="21"/>
      <c r="BL143" s="21"/>
      <c r="BM143" s="21"/>
      <c r="BN143" s="21"/>
      <c r="BO143" s="21"/>
      <c r="BP143" s="21"/>
      <c r="BQ143" s="21"/>
      <c r="BR143" s="21"/>
      <c r="BS143" s="21"/>
      <c r="BT143" s="21"/>
      <c r="BU143" s="21"/>
      <c r="BV143" s="21"/>
      <c r="BW143" s="21"/>
      <c r="BX143" s="21"/>
      <c r="BY143" s="21"/>
      <c r="BZ143" s="21"/>
      <c r="CA143" s="21"/>
      <c r="CB143" s="21"/>
      <c r="CC143" s="21"/>
      <c r="CD143" s="21"/>
      <c r="CE143" s="21"/>
      <c r="CF143" s="21"/>
      <c r="CG143" s="21"/>
      <c r="CH143" s="21"/>
      <c r="CI143" s="21"/>
      <c r="CJ143" s="21"/>
      <c r="CK143" s="21"/>
      <c r="CL143" s="21"/>
      <c r="CM143" s="21"/>
      <c r="CN143" s="21"/>
      <c r="CO143" s="21"/>
      <c r="CP143" s="21"/>
      <c r="CQ143" s="21"/>
      <c r="CR143" s="21"/>
      <c r="CS143" s="21"/>
      <c r="CT143" s="21"/>
      <c r="CU143" s="21"/>
      <c r="CV143" s="21"/>
      <c r="CW143" s="21"/>
      <c r="CX143" s="21"/>
      <c r="CY143" s="21"/>
      <c r="CZ143" s="21"/>
      <c r="DA143" s="21"/>
      <c r="DB143" s="21"/>
      <c r="DC143" s="21"/>
    </row>
    <row r="144" customFormat="false" ht="12.75" hidden="false" customHeight="false" outlineLevel="0" collapsed="false"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  <c r="BF144" s="21"/>
      <c r="BG144" s="21"/>
      <c r="BH144" s="21"/>
      <c r="BI144" s="21"/>
      <c r="BJ144" s="21"/>
      <c r="BK144" s="21"/>
      <c r="BL144" s="21"/>
      <c r="BM144" s="21"/>
      <c r="BN144" s="21"/>
      <c r="BO144" s="21"/>
      <c r="BP144" s="21"/>
      <c r="BQ144" s="21"/>
      <c r="BR144" s="21"/>
      <c r="BS144" s="21"/>
      <c r="BT144" s="21"/>
      <c r="BU144" s="21"/>
      <c r="BV144" s="21"/>
      <c r="BW144" s="21"/>
      <c r="BX144" s="21"/>
      <c r="BY144" s="21"/>
      <c r="BZ144" s="21"/>
      <c r="CA144" s="21"/>
      <c r="CB144" s="21"/>
      <c r="CC144" s="21"/>
      <c r="CD144" s="21"/>
      <c r="CE144" s="21"/>
      <c r="CF144" s="21"/>
      <c r="CG144" s="21"/>
      <c r="CH144" s="21"/>
      <c r="CI144" s="21"/>
      <c r="CJ144" s="21"/>
      <c r="CK144" s="21"/>
      <c r="CL144" s="21"/>
      <c r="CM144" s="21"/>
      <c r="CN144" s="21"/>
      <c r="CO144" s="21"/>
      <c r="CP144" s="21"/>
      <c r="CQ144" s="21"/>
      <c r="CR144" s="21"/>
      <c r="CS144" s="21"/>
      <c r="CT144" s="21"/>
      <c r="CU144" s="21"/>
      <c r="CV144" s="21"/>
      <c r="CW144" s="21"/>
      <c r="CX144" s="21"/>
      <c r="CY144" s="21"/>
      <c r="CZ144" s="21"/>
      <c r="DA144" s="21"/>
      <c r="DB144" s="21"/>
      <c r="DC144" s="21"/>
    </row>
    <row r="145" customFormat="false" ht="12.75" hidden="false" customHeight="false" outlineLevel="0" collapsed="false"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  <c r="AS145" s="21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  <c r="BF145" s="21"/>
      <c r="BG145" s="21"/>
      <c r="BH145" s="21"/>
      <c r="BI145" s="21"/>
      <c r="BJ145" s="21"/>
      <c r="BK145" s="21"/>
      <c r="BL145" s="21"/>
      <c r="BM145" s="21"/>
      <c r="BN145" s="21"/>
      <c r="BO145" s="21"/>
      <c r="BP145" s="21"/>
      <c r="BQ145" s="21"/>
      <c r="BR145" s="21"/>
      <c r="BS145" s="21"/>
      <c r="BT145" s="21"/>
      <c r="BU145" s="21"/>
      <c r="BV145" s="21"/>
      <c r="BW145" s="21"/>
      <c r="BX145" s="21"/>
      <c r="BY145" s="21"/>
      <c r="BZ145" s="21"/>
      <c r="CA145" s="21"/>
      <c r="CB145" s="21"/>
      <c r="CC145" s="21"/>
      <c r="CD145" s="21"/>
      <c r="CE145" s="21"/>
      <c r="CF145" s="21"/>
      <c r="CG145" s="21"/>
      <c r="CH145" s="21"/>
      <c r="CI145" s="21"/>
      <c r="CJ145" s="21"/>
      <c r="CK145" s="21"/>
      <c r="CL145" s="21"/>
      <c r="CM145" s="21"/>
      <c r="CN145" s="21"/>
      <c r="CO145" s="21"/>
      <c r="CP145" s="21"/>
      <c r="CQ145" s="21"/>
      <c r="CR145" s="21"/>
      <c r="CS145" s="21"/>
      <c r="CT145" s="21"/>
      <c r="CU145" s="21"/>
      <c r="CV145" s="21"/>
      <c r="CW145" s="21"/>
      <c r="CX145" s="21"/>
      <c r="CY145" s="21"/>
      <c r="CZ145" s="21"/>
      <c r="DA145" s="21"/>
      <c r="DB145" s="21"/>
      <c r="DC145" s="21"/>
    </row>
    <row r="146" customFormat="false" ht="12.75" hidden="false" customHeight="false" outlineLevel="0" collapsed="false"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  <c r="AS146" s="21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  <c r="BF146" s="21"/>
      <c r="BG146" s="21"/>
      <c r="BH146" s="21"/>
      <c r="BI146" s="21"/>
      <c r="BJ146" s="21"/>
      <c r="BK146" s="21"/>
      <c r="BL146" s="21"/>
      <c r="BM146" s="21"/>
      <c r="BN146" s="21"/>
      <c r="BO146" s="21"/>
      <c r="BP146" s="21"/>
      <c r="BQ146" s="21"/>
      <c r="BR146" s="21"/>
      <c r="BS146" s="21"/>
      <c r="BT146" s="21"/>
      <c r="BU146" s="21"/>
      <c r="BV146" s="21"/>
      <c r="BW146" s="21"/>
      <c r="BX146" s="21"/>
      <c r="BY146" s="21"/>
      <c r="BZ146" s="21"/>
      <c r="CA146" s="21"/>
      <c r="CB146" s="21"/>
      <c r="CC146" s="21"/>
      <c r="CD146" s="21"/>
      <c r="CE146" s="21"/>
      <c r="CF146" s="21"/>
      <c r="CG146" s="21"/>
      <c r="CH146" s="21"/>
      <c r="CI146" s="21"/>
      <c r="CJ146" s="21"/>
      <c r="CK146" s="21"/>
      <c r="CL146" s="21"/>
      <c r="CM146" s="21"/>
      <c r="CN146" s="21"/>
      <c r="CO146" s="21"/>
      <c r="CP146" s="21"/>
      <c r="CQ146" s="21"/>
      <c r="CR146" s="21"/>
      <c r="CS146" s="21"/>
      <c r="CT146" s="21"/>
      <c r="CU146" s="21"/>
      <c r="CV146" s="21"/>
      <c r="CW146" s="21"/>
      <c r="CX146" s="21"/>
      <c r="CY146" s="21"/>
      <c r="CZ146" s="21"/>
      <c r="DA146" s="21"/>
      <c r="DB146" s="21"/>
      <c r="DC146" s="21"/>
    </row>
    <row r="147" customFormat="false" ht="12.75" hidden="false" customHeight="false" outlineLevel="0" collapsed="false"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  <c r="AS147" s="21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  <c r="BF147" s="21"/>
      <c r="BG147" s="21"/>
      <c r="BH147" s="21"/>
      <c r="BI147" s="21"/>
      <c r="BJ147" s="21"/>
      <c r="BK147" s="21"/>
      <c r="BL147" s="21"/>
      <c r="BM147" s="21"/>
      <c r="BN147" s="21"/>
      <c r="BO147" s="21"/>
      <c r="BP147" s="21"/>
      <c r="BQ147" s="21"/>
      <c r="BR147" s="21"/>
      <c r="BS147" s="21"/>
      <c r="BT147" s="21"/>
      <c r="BU147" s="21"/>
      <c r="BV147" s="21"/>
      <c r="BW147" s="21"/>
      <c r="BX147" s="21"/>
      <c r="BY147" s="21"/>
      <c r="BZ147" s="21"/>
      <c r="CA147" s="21"/>
      <c r="CB147" s="21"/>
      <c r="CC147" s="21"/>
      <c r="CD147" s="21"/>
      <c r="CE147" s="21"/>
      <c r="CF147" s="21"/>
      <c r="CG147" s="21"/>
      <c r="CH147" s="21"/>
      <c r="CI147" s="21"/>
      <c r="CJ147" s="21"/>
      <c r="CK147" s="21"/>
      <c r="CL147" s="21"/>
      <c r="CM147" s="21"/>
      <c r="CN147" s="21"/>
      <c r="CO147" s="21"/>
      <c r="CP147" s="21"/>
      <c r="CQ147" s="21"/>
      <c r="CR147" s="21"/>
      <c r="CS147" s="21"/>
      <c r="CT147" s="21"/>
      <c r="CU147" s="21"/>
      <c r="CV147" s="21"/>
      <c r="CW147" s="21"/>
      <c r="CX147" s="21"/>
      <c r="CY147" s="21"/>
      <c r="CZ147" s="21"/>
      <c r="DA147" s="21"/>
      <c r="DB147" s="21"/>
      <c r="DC147" s="21"/>
    </row>
    <row r="148" customFormat="false" ht="12.75" hidden="false" customHeight="false" outlineLevel="0" collapsed="false"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  <c r="BF148" s="21"/>
      <c r="BG148" s="21"/>
      <c r="BH148" s="21"/>
      <c r="BI148" s="21"/>
      <c r="BJ148" s="21"/>
      <c r="BK148" s="21"/>
      <c r="BL148" s="21"/>
      <c r="BM148" s="21"/>
      <c r="BN148" s="21"/>
      <c r="BO148" s="21"/>
      <c r="BP148" s="21"/>
      <c r="BQ148" s="21"/>
      <c r="BR148" s="21"/>
      <c r="BS148" s="21"/>
      <c r="BT148" s="21"/>
      <c r="BU148" s="21"/>
      <c r="BV148" s="21"/>
      <c r="BW148" s="21"/>
      <c r="BX148" s="21"/>
      <c r="BY148" s="21"/>
      <c r="BZ148" s="21"/>
      <c r="CA148" s="21"/>
      <c r="CB148" s="21"/>
      <c r="CC148" s="21"/>
      <c r="CD148" s="21"/>
      <c r="CE148" s="21"/>
      <c r="CF148" s="21"/>
      <c r="CG148" s="21"/>
      <c r="CH148" s="21"/>
      <c r="CI148" s="21"/>
      <c r="CJ148" s="21"/>
      <c r="CK148" s="21"/>
      <c r="CL148" s="21"/>
      <c r="CM148" s="21"/>
      <c r="CN148" s="21"/>
      <c r="CO148" s="21"/>
      <c r="CP148" s="21"/>
      <c r="CQ148" s="21"/>
      <c r="CR148" s="21"/>
      <c r="CS148" s="21"/>
      <c r="CT148" s="21"/>
      <c r="CU148" s="21"/>
      <c r="CV148" s="21"/>
      <c r="CW148" s="21"/>
      <c r="CX148" s="21"/>
      <c r="CY148" s="21"/>
      <c r="CZ148" s="21"/>
      <c r="DA148" s="21"/>
      <c r="DB148" s="21"/>
      <c r="DC148" s="21"/>
    </row>
    <row r="149" customFormat="false" ht="12.75" hidden="false" customHeight="false" outlineLevel="0" collapsed="false"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  <c r="BF149" s="21"/>
      <c r="BG149" s="21"/>
      <c r="BH149" s="21"/>
      <c r="BI149" s="21"/>
      <c r="BJ149" s="21"/>
      <c r="BK149" s="21"/>
      <c r="BL149" s="21"/>
      <c r="BM149" s="21"/>
      <c r="BN149" s="21"/>
      <c r="BO149" s="21"/>
      <c r="BP149" s="21"/>
      <c r="BQ149" s="21"/>
      <c r="BR149" s="21"/>
      <c r="BS149" s="21"/>
      <c r="BT149" s="21"/>
      <c r="BU149" s="21"/>
      <c r="BV149" s="21"/>
      <c r="BW149" s="21"/>
      <c r="BX149" s="21"/>
      <c r="BY149" s="21"/>
      <c r="BZ149" s="21"/>
      <c r="CA149" s="21"/>
      <c r="CB149" s="21"/>
      <c r="CC149" s="21"/>
      <c r="CD149" s="21"/>
      <c r="CE149" s="21"/>
      <c r="CF149" s="21"/>
      <c r="CG149" s="21"/>
      <c r="CH149" s="21"/>
      <c r="CI149" s="21"/>
      <c r="CJ149" s="21"/>
      <c r="CK149" s="21"/>
      <c r="CL149" s="21"/>
      <c r="CM149" s="21"/>
      <c r="CN149" s="21"/>
      <c r="CO149" s="21"/>
      <c r="CP149" s="21"/>
      <c r="CQ149" s="21"/>
      <c r="CR149" s="21"/>
      <c r="CS149" s="21"/>
      <c r="CT149" s="21"/>
      <c r="CU149" s="21"/>
      <c r="CV149" s="21"/>
      <c r="CW149" s="21"/>
      <c r="CX149" s="21"/>
      <c r="CY149" s="21"/>
      <c r="CZ149" s="21"/>
      <c r="DA149" s="21"/>
      <c r="DB149" s="21"/>
      <c r="DC149" s="21"/>
    </row>
    <row r="150" customFormat="false" ht="12.75" hidden="false" customHeight="false" outlineLevel="0" collapsed="false"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  <c r="BF150" s="21"/>
      <c r="BG150" s="21"/>
      <c r="BH150" s="21"/>
      <c r="BI150" s="21"/>
      <c r="BJ150" s="21"/>
      <c r="BK150" s="21"/>
      <c r="BL150" s="21"/>
      <c r="BM150" s="21"/>
      <c r="BN150" s="21"/>
      <c r="BO150" s="21"/>
      <c r="BP150" s="21"/>
      <c r="BQ150" s="21"/>
      <c r="BR150" s="21"/>
      <c r="BS150" s="21"/>
      <c r="BT150" s="21"/>
      <c r="BU150" s="21"/>
      <c r="BV150" s="21"/>
      <c r="BW150" s="21"/>
      <c r="BX150" s="21"/>
      <c r="BY150" s="21"/>
      <c r="BZ150" s="21"/>
      <c r="CA150" s="21"/>
      <c r="CB150" s="21"/>
      <c r="CC150" s="21"/>
      <c r="CD150" s="21"/>
      <c r="CE150" s="21"/>
      <c r="CF150" s="21"/>
      <c r="CG150" s="21"/>
      <c r="CH150" s="21"/>
      <c r="CI150" s="21"/>
      <c r="CJ150" s="21"/>
      <c r="CK150" s="21"/>
      <c r="CL150" s="21"/>
      <c r="CM150" s="21"/>
      <c r="CN150" s="21"/>
      <c r="CO150" s="21"/>
      <c r="CP150" s="21"/>
      <c r="CQ150" s="21"/>
      <c r="CR150" s="21"/>
      <c r="CS150" s="21"/>
      <c r="CT150" s="21"/>
      <c r="CU150" s="21"/>
      <c r="CV150" s="21"/>
      <c r="CW150" s="21"/>
      <c r="CX150" s="21"/>
      <c r="CY150" s="21"/>
      <c r="CZ150" s="21"/>
      <c r="DA150" s="21"/>
      <c r="DB150" s="21"/>
      <c r="DC150" s="21"/>
    </row>
    <row r="151" customFormat="false" ht="12.75" hidden="false" customHeight="false" outlineLevel="0" collapsed="false"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  <c r="BF151" s="21"/>
      <c r="BG151" s="21"/>
      <c r="BH151" s="21"/>
      <c r="BI151" s="21"/>
      <c r="BJ151" s="21"/>
      <c r="BK151" s="21"/>
      <c r="BL151" s="21"/>
      <c r="BM151" s="21"/>
      <c r="BN151" s="21"/>
      <c r="BO151" s="21"/>
      <c r="BP151" s="21"/>
      <c r="BQ151" s="21"/>
      <c r="BR151" s="21"/>
      <c r="BS151" s="21"/>
      <c r="BT151" s="21"/>
      <c r="BU151" s="21"/>
      <c r="BV151" s="21"/>
      <c r="BW151" s="21"/>
      <c r="BX151" s="21"/>
      <c r="BY151" s="21"/>
      <c r="BZ151" s="21"/>
      <c r="CA151" s="21"/>
      <c r="CB151" s="21"/>
      <c r="CC151" s="21"/>
      <c r="CD151" s="21"/>
      <c r="CE151" s="21"/>
      <c r="CF151" s="21"/>
      <c r="CG151" s="21"/>
      <c r="CH151" s="21"/>
      <c r="CI151" s="21"/>
      <c r="CJ151" s="21"/>
      <c r="CK151" s="21"/>
      <c r="CL151" s="21"/>
      <c r="CM151" s="21"/>
      <c r="CN151" s="21"/>
      <c r="CO151" s="21"/>
      <c r="CP151" s="21"/>
      <c r="CQ151" s="21"/>
      <c r="CR151" s="21"/>
      <c r="CS151" s="21"/>
      <c r="CT151" s="21"/>
      <c r="CU151" s="21"/>
      <c r="CV151" s="21"/>
      <c r="CW151" s="21"/>
      <c r="CX151" s="21"/>
      <c r="CY151" s="21"/>
      <c r="CZ151" s="21"/>
      <c r="DA151" s="21"/>
      <c r="DB151" s="21"/>
      <c r="DC151" s="21"/>
    </row>
    <row r="152" customFormat="false" ht="12.75" hidden="false" customHeight="false" outlineLevel="0" collapsed="false"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  <c r="BF152" s="21"/>
      <c r="BG152" s="21"/>
      <c r="BH152" s="21"/>
      <c r="BI152" s="21"/>
      <c r="BJ152" s="21"/>
      <c r="BK152" s="21"/>
      <c r="BL152" s="21"/>
      <c r="BM152" s="21"/>
      <c r="BN152" s="21"/>
      <c r="BO152" s="21"/>
      <c r="BP152" s="21"/>
      <c r="BQ152" s="21"/>
      <c r="BR152" s="21"/>
      <c r="BS152" s="21"/>
      <c r="BT152" s="21"/>
      <c r="BU152" s="21"/>
      <c r="BV152" s="21"/>
      <c r="BW152" s="21"/>
      <c r="BX152" s="21"/>
      <c r="BY152" s="21"/>
      <c r="BZ152" s="21"/>
      <c r="CA152" s="21"/>
      <c r="CB152" s="21"/>
      <c r="CC152" s="21"/>
      <c r="CD152" s="21"/>
      <c r="CE152" s="21"/>
      <c r="CF152" s="21"/>
      <c r="CG152" s="21"/>
      <c r="CH152" s="21"/>
      <c r="CI152" s="21"/>
      <c r="CJ152" s="21"/>
      <c r="CK152" s="21"/>
      <c r="CL152" s="21"/>
      <c r="CM152" s="21"/>
      <c r="CN152" s="21"/>
      <c r="CO152" s="21"/>
      <c r="CP152" s="21"/>
      <c r="CQ152" s="21"/>
      <c r="CR152" s="21"/>
      <c r="CS152" s="21"/>
      <c r="CT152" s="21"/>
      <c r="CU152" s="21"/>
      <c r="CV152" s="21"/>
      <c r="CW152" s="21"/>
      <c r="CX152" s="21"/>
      <c r="CY152" s="21"/>
      <c r="CZ152" s="21"/>
      <c r="DA152" s="21"/>
      <c r="DB152" s="21"/>
      <c r="DC152" s="21"/>
    </row>
    <row r="153" customFormat="false" ht="12.75" hidden="false" customHeight="false" outlineLevel="0" collapsed="false"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  <c r="BF153" s="21"/>
      <c r="BG153" s="21"/>
      <c r="BH153" s="21"/>
      <c r="BI153" s="21"/>
      <c r="BJ153" s="21"/>
      <c r="BK153" s="21"/>
      <c r="BL153" s="21"/>
      <c r="BM153" s="21"/>
      <c r="BN153" s="21"/>
      <c r="BO153" s="21"/>
      <c r="BP153" s="21"/>
      <c r="BQ153" s="21"/>
      <c r="BR153" s="21"/>
      <c r="BS153" s="21"/>
      <c r="BT153" s="21"/>
      <c r="BU153" s="21"/>
      <c r="BV153" s="21"/>
      <c r="BW153" s="21"/>
      <c r="BX153" s="21"/>
      <c r="BY153" s="21"/>
      <c r="BZ153" s="21"/>
      <c r="CA153" s="21"/>
      <c r="CB153" s="21"/>
      <c r="CC153" s="21"/>
      <c r="CD153" s="21"/>
      <c r="CE153" s="21"/>
      <c r="CF153" s="21"/>
      <c r="CG153" s="21"/>
      <c r="CH153" s="21"/>
      <c r="CI153" s="21"/>
      <c r="CJ153" s="21"/>
      <c r="CK153" s="21"/>
      <c r="CL153" s="21"/>
      <c r="CM153" s="21"/>
      <c r="CN153" s="21"/>
      <c r="CO153" s="21"/>
      <c r="CP153" s="21"/>
      <c r="CQ153" s="21"/>
      <c r="CR153" s="21"/>
      <c r="CS153" s="21"/>
      <c r="CT153" s="21"/>
      <c r="CU153" s="21"/>
      <c r="CV153" s="21"/>
      <c r="CW153" s="21"/>
      <c r="CX153" s="21"/>
      <c r="CY153" s="21"/>
      <c r="CZ153" s="21"/>
      <c r="DA153" s="21"/>
      <c r="DB153" s="21"/>
      <c r="DC153" s="21"/>
    </row>
    <row r="154" customFormat="false" ht="12.75" hidden="false" customHeight="false" outlineLevel="0" collapsed="false"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  <c r="BF154" s="21"/>
      <c r="BG154" s="21"/>
      <c r="BH154" s="21"/>
      <c r="BI154" s="21"/>
      <c r="BJ154" s="21"/>
      <c r="BK154" s="21"/>
      <c r="BL154" s="21"/>
      <c r="BM154" s="21"/>
      <c r="BN154" s="21"/>
      <c r="BO154" s="21"/>
      <c r="BP154" s="21"/>
      <c r="BQ154" s="21"/>
      <c r="BR154" s="21"/>
      <c r="BS154" s="21"/>
      <c r="BT154" s="21"/>
      <c r="BU154" s="21"/>
      <c r="BV154" s="21"/>
      <c r="BW154" s="21"/>
      <c r="BX154" s="21"/>
      <c r="BY154" s="21"/>
      <c r="BZ154" s="21"/>
      <c r="CA154" s="21"/>
      <c r="CB154" s="21"/>
      <c r="CC154" s="21"/>
      <c r="CD154" s="21"/>
      <c r="CE154" s="21"/>
      <c r="CF154" s="21"/>
      <c r="CG154" s="21"/>
      <c r="CH154" s="21"/>
      <c r="CI154" s="21"/>
      <c r="CJ154" s="21"/>
      <c r="CK154" s="21"/>
      <c r="CL154" s="21"/>
      <c r="CM154" s="21"/>
      <c r="CN154" s="21"/>
      <c r="CO154" s="21"/>
      <c r="CP154" s="21"/>
      <c r="CQ154" s="21"/>
      <c r="CR154" s="21"/>
      <c r="CS154" s="21"/>
      <c r="CT154" s="21"/>
      <c r="CU154" s="21"/>
      <c r="CV154" s="21"/>
      <c r="CW154" s="21"/>
      <c r="CX154" s="21"/>
      <c r="CY154" s="21"/>
      <c r="CZ154" s="21"/>
      <c r="DA154" s="21"/>
      <c r="DB154" s="21"/>
      <c r="DC154" s="21"/>
    </row>
    <row r="155" customFormat="false" ht="12.75" hidden="false" customHeight="false" outlineLevel="0" collapsed="false"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  <c r="BF155" s="21"/>
      <c r="BG155" s="21"/>
      <c r="BH155" s="21"/>
      <c r="BI155" s="21"/>
      <c r="BJ155" s="21"/>
      <c r="BK155" s="21"/>
      <c r="BL155" s="21"/>
      <c r="BM155" s="21"/>
      <c r="BN155" s="21"/>
      <c r="BO155" s="21"/>
      <c r="BP155" s="21"/>
      <c r="BQ155" s="21"/>
      <c r="BR155" s="21"/>
      <c r="BS155" s="21"/>
      <c r="BT155" s="21"/>
      <c r="BU155" s="21"/>
      <c r="BV155" s="21"/>
      <c r="BW155" s="21"/>
      <c r="BX155" s="21"/>
      <c r="BY155" s="21"/>
      <c r="BZ155" s="21"/>
      <c r="CA155" s="21"/>
      <c r="CB155" s="21"/>
      <c r="CC155" s="21"/>
      <c r="CD155" s="21"/>
      <c r="CE155" s="21"/>
      <c r="CF155" s="21"/>
      <c r="CG155" s="21"/>
      <c r="CH155" s="21"/>
      <c r="CI155" s="21"/>
      <c r="CJ155" s="21"/>
      <c r="CK155" s="21"/>
      <c r="CL155" s="21"/>
      <c r="CM155" s="21"/>
      <c r="CN155" s="21"/>
      <c r="CO155" s="21"/>
      <c r="CP155" s="21"/>
      <c r="CQ155" s="21"/>
      <c r="CR155" s="21"/>
      <c r="CS155" s="21"/>
      <c r="CT155" s="21"/>
      <c r="CU155" s="21"/>
      <c r="CV155" s="21"/>
      <c r="CW155" s="21"/>
      <c r="CX155" s="21"/>
      <c r="CY155" s="21"/>
      <c r="CZ155" s="21"/>
      <c r="DA155" s="21"/>
      <c r="DB155" s="21"/>
      <c r="DC155" s="21"/>
    </row>
    <row r="156" customFormat="false" ht="12.75" hidden="false" customHeight="false" outlineLevel="0" collapsed="false"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  <c r="AS156" s="21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  <c r="BF156" s="21"/>
      <c r="BG156" s="21"/>
      <c r="BH156" s="21"/>
      <c r="BI156" s="21"/>
      <c r="BJ156" s="21"/>
      <c r="BK156" s="21"/>
      <c r="BL156" s="21"/>
      <c r="BM156" s="21"/>
      <c r="BN156" s="21"/>
      <c r="BO156" s="21"/>
      <c r="BP156" s="21"/>
      <c r="BQ156" s="21"/>
      <c r="BR156" s="21"/>
      <c r="BS156" s="21"/>
      <c r="BT156" s="21"/>
      <c r="BU156" s="21"/>
      <c r="BV156" s="21"/>
      <c r="BW156" s="21"/>
      <c r="BX156" s="21"/>
      <c r="BY156" s="21"/>
      <c r="BZ156" s="21"/>
      <c r="CA156" s="21"/>
      <c r="CB156" s="21"/>
      <c r="CC156" s="21"/>
      <c r="CD156" s="21"/>
      <c r="CE156" s="21"/>
      <c r="CF156" s="21"/>
      <c r="CG156" s="21"/>
      <c r="CH156" s="21"/>
      <c r="CI156" s="21"/>
      <c r="CJ156" s="21"/>
      <c r="CK156" s="21"/>
      <c r="CL156" s="21"/>
      <c r="CM156" s="21"/>
      <c r="CN156" s="21"/>
      <c r="CO156" s="21"/>
      <c r="CP156" s="21"/>
      <c r="CQ156" s="21"/>
      <c r="CR156" s="21"/>
      <c r="CS156" s="21"/>
      <c r="CT156" s="21"/>
      <c r="CU156" s="21"/>
      <c r="CV156" s="21"/>
      <c r="CW156" s="21"/>
      <c r="CX156" s="21"/>
      <c r="CY156" s="21"/>
      <c r="CZ156" s="21"/>
      <c r="DA156" s="21"/>
      <c r="DB156" s="21"/>
      <c r="DC156" s="21"/>
    </row>
    <row r="157" customFormat="false" ht="12.75" hidden="false" customHeight="false" outlineLevel="0" collapsed="false"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  <c r="BF157" s="21"/>
      <c r="BG157" s="21"/>
      <c r="BH157" s="21"/>
      <c r="BI157" s="21"/>
      <c r="BJ157" s="21"/>
      <c r="BK157" s="21"/>
      <c r="BL157" s="21"/>
      <c r="BM157" s="21"/>
      <c r="BN157" s="21"/>
      <c r="BO157" s="21"/>
      <c r="BP157" s="21"/>
      <c r="BQ157" s="21"/>
      <c r="BR157" s="21"/>
      <c r="BS157" s="21"/>
      <c r="BT157" s="21"/>
      <c r="BU157" s="21"/>
      <c r="BV157" s="21"/>
      <c r="BW157" s="21"/>
      <c r="BX157" s="21"/>
      <c r="BY157" s="21"/>
      <c r="BZ157" s="21"/>
      <c r="CA157" s="21"/>
      <c r="CB157" s="21"/>
      <c r="CC157" s="21"/>
      <c r="CD157" s="21"/>
      <c r="CE157" s="21"/>
      <c r="CF157" s="21"/>
      <c r="CG157" s="21"/>
      <c r="CH157" s="21"/>
      <c r="CI157" s="21"/>
      <c r="CJ157" s="21"/>
      <c r="CK157" s="21"/>
      <c r="CL157" s="21"/>
      <c r="CM157" s="21"/>
      <c r="CN157" s="21"/>
      <c r="CO157" s="21"/>
      <c r="CP157" s="21"/>
      <c r="CQ157" s="21"/>
      <c r="CR157" s="21"/>
      <c r="CS157" s="21"/>
      <c r="CT157" s="21"/>
      <c r="CU157" s="21"/>
      <c r="CV157" s="21"/>
      <c r="CW157" s="21"/>
      <c r="CX157" s="21"/>
      <c r="CY157" s="21"/>
      <c r="CZ157" s="21"/>
      <c r="DA157" s="21"/>
      <c r="DB157" s="21"/>
      <c r="DC157" s="21"/>
    </row>
    <row r="158" customFormat="false" ht="12.75" hidden="false" customHeight="false" outlineLevel="0" collapsed="false"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  <c r="AS158" s="21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  <c r="BF158" s="21"/>
      <c r="BG158" s="21"/>
      <c r="BH158" s="21"/>
      <c r="BI158" s="21"/>
      <c r="BJ158" s="21"/>
      <c r="BK158" s="21"/>
      <c r="BL158" s="21"/>
      <c r="BM158" s="21"/>
      <c r="BN158" s="21"/>
      <c r="BO158" s="21"/>
      <c r="BP158" s="21"/>
      <c r="BQ158" s="21"/>
      <c r="BR158" s="21"/>
      <c r="BS158" s="21"/>
      <c r="BT158" s="21"/>
      <c r="BU158" s="21"/>
      <c r="BV158" s="21"/>
      <c r="BW158" s="21"/>
      <c r="BX158" s="21"/>
      <c r="BY158" s="21"/>
      <c r="BZ158" s="21"/>
      <c r="CA158" s="21"/>
      <c r="CB158" s="21"/>
      <c r="CC158" s="21"/>
      <c r="CD158" s="21"/>
      <c r="CE158" s="21"/>
      <c r="CF158" s="21"/>
      <c r="CG158" s="21"/>
      <c r="CH158" s="21"/>
      <c r="CI158" s="21"/>
      <c r="CJ158" s="21"/>
      <c r="CK158" s="21"/>
      <c r="CL158" s="21"/>
      <c r="CM158" s="21"/>
      <c r="CN158" s="21"/>
      <c r="CO158" s="21"/>
      <c r="CP158" s="21"/>
      <c r="CQ158" s="21"/>
      <c r="CR158" s="21"/>
      <c r="CS158" s="21"/>
      <c r="CT158" s="21"/>
      <c r="CU158" s="21"/>
      <c r="CV158" s="21"/>
      <c r="CW158" s="21"/>
      <c r="CX158" s="21"/>
      <c r="CY158" s="21"/>
      <c r="CZ158" s="21"/>
      <c r="DA158" s="21"/>
      <c r="DB158" s="21"/>
      <c r="DC158" s="21"/>
    </row>
    <row r="159" customFormat="false" ht="12.75" hidden="false" customHeight="false" outlineLevel="0" collapsed="false"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  <c r="BF159" s="21"/>
      <c r="BG159" s="21"/>
      <c r="BH159" s="21"/>
      <c r="BI159" s="21"/>
      <c r="BJ159" s="21"/>
      <c r="BK159" s="21"/>
      <c r="BL159" s="21"/>
      <c r="BM159" s="21"/>
      <c r="BN159" s="21"/>
      <c r="BO159" s="21"/>
      <c r="BP159" s="21"/>
      <c r="BQ159" s="21"/>
      <c r="BR159" s="21"/>
      <c r="BS159" s="21"/>
      <c r="BT159" s="21"/>
      <c r="BU159" s="21"/>
      <c r="BV159" s="21"/>
      <c r="BW159" s="21"/>
      <c r="BX159" s="21"/>
      <c r="BY159" s="21"/>
      <c r="BZ159" s="21"/>
      <c r="CA159" s="21"/>
      <c r="CB159" s="21"/>
      <c r="CC159" s="21"/>
      <c r="CD159" s="21"/>
      <c r="CE159" s="21"/>
      <c r="CF159" s="21"/>
      <c r="CG159" s="21"/>
      <c r="CH159" s="21"/>
      <c r="CI159" s="21"/>
      <c r="CJ159" s="21"/>
      <c r="CK159" s="21"/>
      <c r="CL159" s="21"/>
      <c r="CM159" s="21"/>
      <c r="CN159" s="21"/>
      <c r="CO159" s="21"/>
      <c r="CP159" s="21"/>
      <c r="CQ159" s="21"/>
      <c r="CR159" s="21"/>
      <c r="CS159" s="21"/>
      <c r="CT159" s="21"/>
      <c r="CU159" s="21"/>
      <c r="CV159" s="21"/>
      <c r="CW159" s="21"/>
      <c r="CX159" s="21"/>
      <c r="CY159" s="21"/>
      <c r="CZ159" s="21"/>
      <c r="DA159" s="21"/>
      <c r="DB159" s="21"/>
      <c r="DC159" s="21"/>
    </row>
    <row r="160" customFormat="false" ht="12.75" hidden="false" customHeight="false" outlineLevel="0" collapsed="false"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  <c r="AS160" s="21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  <c r="BF160" s="21"/>
      <c r="BG160" s="21"/>
      <c r="BH160" s="21"/>
      <c r="BI160" s="21"/>
      <c r="BJ160" s="21"/>
      <c r="BK160" s="21"/>
      <c r="BL160" s="21"/>
      <c r="BM160" s="21"/>
      <c r="BN160" s="21"/>
      <c r="BO160" s="21"/>
      <c r="BP160" s="21"/>
      <c r="BQ160" s="21"/>
      <c r="BR160" s="21"/>
      <c r="BS160" s="21"/>
      <c r="BT160" s="21"/>
      <c r="BU160" s="21"/>
      <c r="BV160" s="21"/>
      <c r="BW160" s="21"/>
      <c r="BX160" s="21"/>
      <c r="BY160" s="21"/>
      <c r="BZ160" s="21"/>
      <c r="CA160" s="21"/>
      <c r="CB160" s="21"/>
      <c r="CC160" s="21"/>
      <c r="CD160" s="21"/>
      <c r="CE160" s="21"/>
      <c r="CF160" s="21"/>
      <c r="CG160" s="21"/>
      <c r="CH160" s="21"/>
      <c r="CI160" s="21"/>
      <c r="CJ160" s="21"/>
      <c r="CK160" s="21"/>
      <c r="CL160" s="21"/>
      <c r="CM160" s="21"/>
      <c r="CN160" s="21"/>
      <c r="CO160" s="21"/>
      <c r="CP160" s="21"/>
      <c r="CQ160" s="21"/>
      <c r="CR160" s="21"/>
      <c r="CS160" s="21"/>
      <c r="CT160" s="21"/>
      <c r="CU160" s="21"/>
      <c r="CV160" s="21"/>
      <c r="CW160" s="21"/>
      <c r="CX160" s="21"/>
      <c r="CY160" s="21"/>
      <c r="CZ160" s="21"/>
      <c r="DA160" s="21"/>
      <c r="DB160" s="21"/>
      <c r="DC160" s="21"/>
    </row>
    <row r="161" customFormat="false" ht="12.75" hidden="false" customHeight="false" outlineLevel="0" collapsed="false"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  <c r="AS161" s="21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  <c r="BF161" s="21"/>
      <c r="BG161" s="21"/>
      <c r="BH161" s="21"/>
      <c r="BI161" s="21"/>
      <c r="BJ161" s="21"/>
      <c r="BK161" s="21"/>
      <c r="BL161" s="21"/>
      <c r="BM161" s="21"/>
      <c r="BN161" s="21"/>
      <c r="BO161" s="21"/>
      <c r="BP161" s="21"/>
      <c r="BQ161" s="21"/>
      <c r="BR161" s="21"/>
      <c r="BS161" s="21"/>
      <c r="BT161" s="21"/>
      <c r="BU161" s="21"/>
      <c r="BV161" s="21"/>
      <c r="BW161" s="21"/>
      <c r="BX161" s="21"/>
      <c r="BY161" s="21"/>
      <c r="BZ161" s="21"/>
      <c r="CA161" s="21"/>
      <c r="CB161" s="21"/>
      <c r="CC161" s="21"/>
      <c r="CD161" s="21"/>
      <c r="CE161" s="21"/>
      <c r="CF161" s="21"/>
      <c r="CG161" s="21"/>
      <c r="CH161" s="21"/>
      <c r="CI161" s="21"/>
      <c r="CJ161" s="21"/>
      <c r="CK161" s="21"/>
      <c r="CL161" s="21"/>
      <c r="CM161" s="21"/>
      <c r="CN161" s="21"/>
      <c r="CO161" s="21"/>
      <c r="CP161" s="21"/>
      <c r="CQ161" s="21"/>
      <c r="CR161" s="21"/>
      <c r="CS161" s="21"/>
      <c r="CT161" s="21"/>
      <c r="CU161" s="21"/>
      <c r="CV161" s="21"/>
      <c r="CW161" s="21"/>
      <c r="CX161" s="21"/>
      <c r="CY161" s="21"/>
      <c r="CZ161" s="21"/>
      <c r="DA161" s="21"/>
      <c r="DB161" s="21"/>
      <c r="DC161" s="21"/>
    </row>
    <row r="162" customFormat="false" ht="12.75" hidden="false" customHeight="false" outlineLevel="0" collapsed="false"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  <c r="AS162" s="21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  <c r="BF162" s="21"/>
      <c r="BG162" s="21"/>
      <c r="BH162" s="21"/>
      <c r="BI162" s="21"/>
      <c r="BJ162" s="21"/>
      <c r="BK162" s="21"/>
      <c r="BL162" s="21"/>
      <c r="BM162" s="21"/>
      <c r="BN162" s="21"/>
      <c r="BO162" s="21"/>
      <c r="BP162" s="21"/>
      <c r="BQ162" s="21"/>
      <c r="BR162" s="21"/>
      <c r="BS162" s="21"/>
      <c r="BT162" s="21"/>
      <c r="BU162" s="21"/>
      <c r="BV162" s="21"/>
      <c r="BW162" s="21"/>
      <c r="BX162" s="21"/>
      <c r="BY162" s="21"/>
      <c r="BZ162" s="21"/>
      <c r="CA162" s="21"/>
      <c r="CB162" s="21"/>
      <c r="CC162" s="21"/>
      <c r="CD162" s="21"/>
      <c r="CE162" s="21"/>
      <c r="CF162" s="21"/>
      <c r="CG162" s="21"/>
      <c r="CH162" s="21"/>
      <c r="CI162" s="21"/>
      <c r="CJ162" s="21"/>
      <c r="CK162" s="21"/>
      <c r="CL162" s="21"/>
      <c r="CM162" s="21"/>
      <c r="CN162" s="21"/>
      <c r="CO162" s="21"/>
      <c r="CP162" s="21"/>
      <c r="CQ162" s="21"/>
      <c r="CR162" s="21"/>
      <c r="CS162" s="21"/>
      <c r="CT162" s="21"/>
      <c r="CU162" s="21"/>
      <c r="CV162" s="21"/>
      <c r="CW162" s="21"/>
      <c r="CX162" s="21"/>
      <c r="CY162" s="21"/>
      <c r="CZ162" s="21"/>
      <c r="DA162" s="21"/>
      <c r="DB162" s="21"/>
      <c r="DC162" s="21"/>
    </row>
    <row r="163" customFormat="false" ht="12.75" hidden="false" customHeight="false" outlineLevel="0" collapsed="false"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  <c r="BF163" s="21"/>
      <c r="BG163" s="21"/>
      <c r="BH163" s="21"/>
      <c r="BI163" s="21"/>
      <c r="BJ163" s="21"/>
      <c r="BK163" s="21"/>
      <c r="BL163" s="21"/>
      <c r="BM163" s="21"/>
      <c r="BN163" s="21"/>
      <c r="BO163" s="21"/>
      <c r="BP163" s="21"/>
      <c r="BQ163" s="21"/>
      <c r="BR163" s="21"/>
      <c r="BS163" s="21"/>
      <c r="BT163" s="21"/>
      <c r="BU163" s="21"/>
      <c r="BV163" s="21"/>
      <c r="BW163" s="21"/>
      <c r="BX163" s="21"/>
      <c r="BY163" s="21"/>
      <c r="BZ163" s="21"/>
      <c r="CA163" s="21"/>
      <c r="CB163" s="21"/>
      <c r="CC163" s="21"/>
      <c r="CD163" s="21"/>
      <c r="CE163" s="21"/>
      <c r="CF163" s="21"/>
      <c r="CG163" s="21"/>
      <c r="CH163" s="21"/>
      <c r="CI163" s="21"/>
      <c r="CJ163" s="21"/>
      <c r="CK163" s="21"/>
      <c r="CL163" s="21"/>
      <c r="CM163" s="21"/>
      <c r="CN163" s="21"/>
      <c r="CO163" s="21"/>
      <c r="CP163" s="21"/>
      <c r="CQ163" s="21"/>
      <c r="CR163" s="21"/>
      <c r="CS163" s="21"/>
      <c r="CT163" s="21"/>
      <c r="CU163" s="21"/>
      <c r="CV163" s="21"/>
      <c r="CW163" s="21"/>
      <c r="CX163" s="21"/>
      <c r="CY163" s="21"/>
      <c r="CZ163" s="21"/>
      <c r="DA163" s="21"/>
      <c r="DB163" s="21"/>
      <c r="DC163" s="21"/>
    </row>
    <row r="164" customFormat="false" ht="12.75" hidden="false" customHeight="false" outlineLevel="0" collapsed="false"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  <c r="BF164" s="21"/>
      <c r="BG164" s="21"/>
      <c r="BH164" s="21"/>
      <c r="BI164" s="21"/>
      <c r="BJ164" s="21"/>
      <c r="BK164" s="21"/>
      <c r="BL164" s="21"/>
      <c r="BM164" s="21"/>
      <c r="BN164" s="21"/>
      <c r="BO164" s="21"/>
      <c r="BP164" s="21"/>
      <c r="BQ164" s="21"/>
      <c r="BR164" s="21"/>
      <c r="BS164" s="21"/>
      <c r="BT164" s="21"/>
      <c r="BU164" s="21"/>
      <c r="BV164" s="21"/>
      <c r="BW164" s="21"/>
      <c r="BX164" s="21"/>
      <c r="BY164" s="21"/>
      <c r="BZ164" s="21"/>
      <c r="CA164" s="21"/>
      <c r="CB164" s="21"/>
      <c r="CC164" s="21"/>
      <c r="CD164" s="21"/>
      <c r="CE164" s="21"/>
      <c r="CF164" s="21"/>
      <c r="CG164" s="21"/>
      <c r="CH164" s="21"/>
      <c r="CI164" s="21"/>
      <c r="CJ164" s="21"/>
      <c r="CK164" s="21"/>
      <c r="CL164" s="21"/>
      <c r="CM164" s="21"/>
      <c r="CN164" s="21"/>
      <c r="CO164" s="21"/>
      <c r="CP164" s="21"/>
      <c r="CQ164" s="21"/>
      <c r="CR164" s="21"/>
      <c r="CS164" s="21"/>
      <c r="CT164" s="21"/>
      <c r="CU164" s="21"/>
      <c r="CV164" s="21"/>
      <c r="CW164" s="21"/>
      <c r="CX164" s="21"/>
      <c r="CY164" s="21"/>
      <c r="CZ164" s="21"/>
      <c r="DA164" s="21"/>
      <c r="DB164" s="21"/>
      <c r="DC164" s="21"/>
    </row>
    <row r="165" customFormat="false" ht="12.75" hidden="false" customHeight="false" outlineLevel="0" collapsed="false"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  <c r="BF165" s="21"/>
      <c r="BG165" s="21"/>
      <c r="BH165" s="21"/>
      <c r="BI165" s="21"/>
      <c r="BJ165" s="21"/>
      <c r="BK165" s="21"/>
      <c r="BL165" s="21"/>
      <c r="BM165" s="21"/>
      <c r="BN165" s="21"/>
      <c r="BO165" s="21"/>
      <c r="BP165" s="21"/>
      <c r="BQ165" s="21"/>
      <c r="BR165" s="21"/>
      <c r="BS165" s="21"/>
      <c r="BT165" s="21"/>
      <c r="BU165" s="21"/>
      <c r="BV165" s="21"/>
      <c r="BW165" s="21"/>
      <c r="BX165" s="21"/>
      <c r="BY165" s="21"/>
      <c r="BZ165" s="21"/>
      <c r="CA165" s="21"/>
      <c r="CB165" s="21"/>
      <c r="CC165" s="21"/>
      <c r="CD165" s="21"/>
      <c r="CE165" s="21"/>
      <c r="CF165" s="21"/>
      <c r="CG165" s="21"/>
      <c r="CH165" s="21"/>
      <c r="CI165" s="21"/>
      <c r="CJ165" s="21"/>
      <c r="CK165" s="21"/>
      <c r="CL165" s="21"/>
      <c r="CM165" s="21"/>
      <c r="CN165" s="21"/>
      <c r="CO165" s="21"/>
      <c r="CP165" s="21"/>
      <c r="CQ165" s="21"/>
      <c r="CR165" s="21"/>
      <c r="CS165" s="21"/>
      <c r="CT165" s="21"/>
      <c r="CU165" s="21"/>
      <c r="CV165" s="21"/>
      <c r="CW165" s="21"/>
      <c r="CX165" s="21"/>
      <c r="CY165" s="21"/>
      <c r="CZ165" s="21"/>
      <c r="DA165" s="21"/>
      <c r="DB165" s="21"/>
      <c r="DC165" s="21"/>
    </row>
    <row r="166" customFormat="false" ht="12.75" hidden="false" customHeight="false" outlineLevel="0" collapsed="false"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  <c r="AS166" s="21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  <c r="BF166" s="21"/>
      <c r="BG166" s="21"/>
      <c r="BH166" s="21"/>
      <c r="BI166" s="21"/>
      <c r="BJ166" s="21"/>
      <c r="BK166" s="21"/>
      <c r="BL166" s="21"/>
      <c r="BM166" s="21"/>
      <c r="BN166" s="21"/>
      <c r="BO166" s="21"/>
      <c r="BP166" s="21"/>
      <c r="BQ166" s="21"/>
      <c r="BR166" s="21"/>
      <c r="BS166" s="21"/>
      <c r="BT166" s="21"/>
      <c r="BU166" s="21"/>
      <c r="BV166" s="21"/>
      <c r="BW166" s="21"/>
      <c r="BX166" s="21"/>
      <c r="BY166" s="21"/>
      <c r="BZ166" s="21"/>
      <c r="CA166" s="21"/>
      <c r="CB166" s="21"/>
      <c r="CC166" s="21"/>
      <c r="CD166" s="21"/>
      <c r="CE166" s="21"/>
      <c r="CF166" s="21"/>
      <c r="CG166" s="21"/>
      <c r="CH166" s="21"/>
      <c r="CI166" s="21"/>
      <c r="CJ166" s="21"/>
      <c r="CK166" s="21"/>
      <c r="CL166" s="21"/>
      <c r="CM166" s="21"/>
      <c r="CN166" s="21"/>
      <c r="CO166" s="21"/>
      <c r="CP166" s="21"/>
      <c r="CQ166" s="21"/>
      <c r="CR166" s="21"/>
      <c r="CS166" s="21"/>
      <c r="CT166" s="21"/>
      <c r="CU166" s="21"/>
      <c r="CV166" s="21"/>
      <c r="CW166" s="21"/>
      <c r="CX166" s="21"/>
      <c r="CY166" s="21"/>
      <c r="CZ166" s="21"/>
      <c r="DA166" s="21"/>
      <c r="DB166" s="21"/>
      <c r="DC166" s="21"/>
    </row>
    <row r="167" customFormat="false" ht="12.75" hidden="false" customHeight="false" outlineLevel="0" collapsed="false"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  <c r="AN167" s="21"/>
      <c r="AO167" s="21"/>
      <c r="AP167" s="21"/>
      <c r="AQ167" s="21"/>
      <c r="AR167" s="21"/>
      <c r="AS167" s="21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  <c r="BF167" s="21"/>
      <c r="BG167" s="21"/>
      <c r="BH167" s="21"/>
      <c r="BI167" s="21"/>
      <c r="BJ167" s="21"/>
      <c r="BK167" s="21"/>
      <c r="BL167" s="21"/>
      <c r="BM167" s="21"/>
      <c r="BN167" s="21"/>
      <c r="BO167" s="21"/>
      <c r="BP167" s="21"/>
      <c r="BQ167" s="21"/>
      <c r="BR167" s="21"/>
      <c r="BS167" s="21"/>
      <c r="BT167" s="21"/>
      <c r="BU167" s="21"/>
      <c r="BV167" s="21"/>
      <c r="BW167" s="21"/>
      <c r="BX167" s="21"/>
      <c r="BY167" s="21"/>
      <c r="BZ167" s="21"/>
      <c r="CA167" s="21"/>
      <c r="CB167" s="21"/>
      <c r="CC167" s="21"/>
      <c r="CD167" s="21"/>
      <c r="CE167" s="21"/>
      <c r="CF167" s="21"/>
      <c r="CG167" s="21"/>
      <c r="CH167" s="21"/>
      <c r="CI167" s="21"/>
      <c r="CJ167" s="21"/>
      <c r="CK167" s="21"/>
      <c r="CL167" s="21"/>
      <c r="CM167" s="21"/>
      <c r="CN167" s="21"/>
      <c r="CO167" s="21"/>
      <c r="CP167" s="21"/>
      <c r="CQ167" s="21"/>
      <c r="CR167" s="21"/>
      <c r="CS167" s="21"/>
      <c r="CT167" s="21"/>
      <c r="CU167" s="21"/>
      <c r="CV167" s="21"/>
      <c r="CW167" s="21"/>
      <c r="CX167" s="21"/>
      <c r="CY167" s="21"/>
      <c r="CZ167" s="21"/>
      <c r="DA167" s="21"/>
      <c r="DB167" s="21"/>
      <c r="DC167" s="21"/>
    </row>
    <row r="168" customFormat="false" ht="12.75" hidden="false" customHeight="false" outlineLevel="0" collapsed="false"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1"/>
      <c r="AS168" s="21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  <c r="BF168" s="21"/>
      <c r="BG168" s="21"/>
      <c r="BH168" s="21"/>
      <c r="BI168" s="21"/>
      <c r="BJ168" s="21"/>
      <c r="BK168" s="21"/>
      <c r="BL168" s="21"/>
      <c r="BM168" s="21"/>
      <c r="BN168" s="21"/>
      <c r="BO168" s="21"/>
      <c r="BP168" s="21"/>
      <c r="BQ168" s="21"/>
      <c r="BR168" s="21"/>
      <c r="BS168" s="21"/>
      <c r="BT168" s="21"/>
      <c r="BU168" s="21"/>
      <c r="BV168" s="21"/>
      <c r="BW168" s="21"/>
      <c r="BX168" s="21"/>
      <c r="BY168" s="21"/>
      <c r="BZ168" s="21"/>
      <c r="CA168" s="21"/>
      <c r="CB168" s="21"/>
      <c r="CC168" s="21"/>
      <c r="CD168" s="21"/>
      <c r="CE168" s="21"/>
      <c r="CF168" s="21"/>
      <c r="CG168" s="21"/>
      <c r="CH168" s="21"/>
      <c r="CI168" s="21"/>
      <c r="CJ168" s="21"/>
      <c r="CK168" s="21"/>
      <c r="CL168" s="21"/>
      <c r="CM168" s="21"/>
      <c r="CN168" s="21"/>
      <c r="CO168" s="21"/>
      <c r="CP168" s="21"/>
      <c r="CQ168" s="21"/>
      <c r="CR168" s="21"/>
      <c r="CS168" s="21"/>
      <c r="CT168" s="21"/>
      <c r="CU168" s="21"/>
      <c r="CV168" s="21"/>
      <c r="CW168" s="21"/>
      <c r="CX168" s="21"/>
      <c r="CY168" s="21"/>
      <c r="CZ168" s="21"/>
      <c r="DA168" s="21"/>
      <c r="DB168" s="21"/>
      <c r="DC168" s="21"/>
    </row>
    <row r="169" customFormat="false" ht="12.75" hidden="false" customHeight="false" outlineLevel="0" collapsed="false"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  <c r="AS169" s="21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  <c r="BF169" s="21"/>
      <c r="BG169" s="21"/>
      <c r="BH169" s="21"/>
      <c r="BI169" s="21"/>
      <c r="BJ169" s="21"/>
      <c r="BK169" s="21"/>
      <c r="BL169" s="21"/>
      <c r="BM169" s="21"/>
      <c r="BN169" s="21"/>
      <c r="BO169" s="21"/>
      <c r="BP169" s="21"/>
      <c r="BQ169" s="21"/>
      <c r="BR169" s="21"/>
      <c r="BS169" s="21"/>
      <c r="BT169" s="21"/>
      <c r="BU169" s="21"/>
      <c r="BV169" s="21"/>
      <c r="BW169" s="21"/>
      <c r="BX169" s="21"/>
      <c r="BY169" s="21"/>
      <c r="BZ169" s="21"/>
      <c r="CA169" s="21"/>
      <c r="CB169" s="21"/>
      <c r="CC169" s="21"/>
      <c r="CD169" s="21"/>
      <c r="CE169" s="21"/>
      <c r="CF169" s="21"/>
      <c r="CG169" s="21"/>
      <c r="CH169" s="21"/>
      <c r="CI169" s="21"/>
      <c r="CJ169" s="21"/>
      <c r="CK169" s="21"/>
      <c r="CL169" s="21"/>
      <c r="CM169" s="21"/>
      <c r="CN169" s="21"/>
      <c r="CO169" s="21"/>
      <c r="CP169" s="21"/>
      <c r="CQ169" s="21"/>
      <c r="CR169" s="21"/>
      <c r="CS169" s="21"/>
      <c r="CT169" s="21"/>
      <c r="CU169" s="21"/>
      <c r="CV169" s="21"/>
      <c r="CW169" s="21"/>
      <c r="CX169" s="21"/>
      <c r="CY169" s="21"/>
      <c r="CZ169" s="21"/>
      <c r="DA169" s="21"/>
      <c r="DB169" s="21"/>
      <c r="DC169" s="21"/>
    </row>
    <row r="170" customFormat="false" ht="12.75" hidden="false" customHeight="false" outlineLevel="0" collapsed="false"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  <c r="BF170" s="21"/>
      <c r="BG170" s="21"/>
      <c r="BH170" s="21"/>
      <c r="BI170" s="21"/>
      <c r="BJ170" s="21"/>
      <c r="BK170" s="21"/>
      <c r="BL170" s="21"/>
      <c r="BM170" s="21"/>
      <c r="BN170" s="21"/>
      <c r="BO170" s="21"/>
      <c r="BP170" s="21"/>
      <c r="BQ170" s="21"/>
      <c r="BR170" s="21"/>
      <c r="BS170" s="21"/>
      <c r="BT170" s="21"/>
      <c r="BU170" s="21"/>
      <c r="BV170" s="21"/>
      <c r="BW170" s="21"/>
      <c r="BX170" s="21"/>
      <c r="BY170" s="21"/>
      <c r="BZ170" s="21"/>
      <c r="CA170" s="21"/>
      <c r="CB170" s="21"/>
      <c r="CC170" s="21"/>
      <c r="CD170" s="21"/>
      <c r="CE170" s="21"/>
      <c r="CF170" s="21"/>
      <c r="CG170" s="21"/>
      <c r="CH170" s="21"/>
      <c r="CI170" s="21"/>
      <c r="CJ170" s="21"/>
      <c r="CK170" s="21"/>
      <c r="CL170" s="21"/>
      <c r="CM170" s="21"/>
      <c r="CN170" s="21"/>
      <c r="CO170" s="21"/>
      <c r="CP170" s="21"/>
      <c r="CQ170" s="21"/>
      <c r="CR170" s="21"/>
      <c r="CS170" s="21"/>
      <c r="CT170" s="21"/>
      <c r="CU170" s="21"/>
      <c r="CV170" s="21"/>
      <c r="CW170" s="21"/>
      <c r="CX170" s="21"/>
      <c r="CY170" s="21"/>
      <c r="CZ170" s="21"/>
      <c r="DA170" s="21"/>
      <c r="DB170" s="21"/>
      <c r="DC170" s="21"/>
    </row>
    <row r="171" customFormat="false" ht="12.75" hidden="false" customHeight="false" outlineLevel="0" collapsed="false"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  <c r="AS171" s="21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  <c r="BF171" s="21"/>
      <c r="BG171" s="21"/>
      <c r="BH171" s="21"/>
      <c r="BI171" s="21"/>
      <c r="BJ171" s="21"/>
      <c r="BK171" s="21"/>
      <c r="BL171" s="21"/>
      <c r="BM171" s="21"/>
      <c r="BN171" s="21"/>
      <c r="BO171" s="21"/>
      <c r="BP171" s="21"/>
      <c r="BQ171" s="21"/>
      <c r="BR171" s="21"/>
      <c r="BS171" s="21"/>
      <c r="BT171" s="21"/>
      <c r="BU171" s="21"/>
      <c r="BV171" s="21"/>
      <c r="BW171" s="21"/>
      <c r="BX171" s="21"/>
      <c r="BY171" s="21"/>
      <c r="BZ171" s="21"/>
      <c r="CA171" s="21"/>
      <c r="CB171" s="21"/>
      <c r="CC171" s="21"/>
      <c r="CD171" s="21"/>
      <c r="CE171" s="21"/>
      <c r="CF171" s="21"/>
      <c r="CG171" s="21"/>
      <c r="CH171" s="21"/>
      <c r="CI171" s="21"/>
      <c r="CJ171" s="21"/>
      <c r="CK171" s="21"/>
      <c r="CL171" s="21"/>
      <c r="CM171" s="21"/>
      <c r="CN171" s="21"/>
      <c r="CO171" s="21"/>
      <c r="CP171" s="21"/>
      <c r="CQ171" s="21"/>
      <c r="CR171" s="21"/>
      <c r="CS171" s="21"/>
      <c r="CT171" s="21"/>
      <c r="CU171" s="21"/>
      <c r="CV171" s="21"/>
      <c r="CW171" s="21"/>
      <c r="CX171" s="21"/>
      <c r="CY171" s="21"/>
      <c r="CZ171" s="21"/>
      <c r="DA171" s="21"/>
      <c r="DB171" s="21"/>
      <c r="DC171" s="21"/>
    </row>
    <row r="172" customFormat="false" ht="12.75" hidden="false" customHeight="false" outlineLevel="0" collapsed="false"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  <c r="AR172" s="21"/>
      <c r="AS172" s="21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  <c r="BF172" s="21"/>
      <c r="BG172" s="21"/>
      <c r="BH172" s="21"/>
      <c r="BI172" s="21"/>
      <c r="BJ172" s="21"/>
      <c r="BK172" s="21"/>
      <c r="BL172" s="21"/>
      <c r="BM172" s="21"/>
      <c r="BN172" s="21"/>
      <c r="BO172" s="21"/>
      <c r="BP172" s="21"/>
      <c r="BQ172" s="21"/>
      <c r="BR172" s="21"/>
      <c r="BS172" s="21"/>
      <c r="BT172" s="21"/>
      <c r="BU172" s="21"/>
      <c r="BV172" s="21"/>
      <c r="BW172" s="21"/>
      <c r="BX172" s="21"/>
      <c r="BY172" s="21"/>
      <c r="BZ172" s="21"/>
      <c r="CA172" s="21"/>
      <c r="CB172" s="21"/>
      <c r="CC172" s="21"/>
      <c r="CD172" s="21"/>
      <c r="CE172" s="21"/>
      <c r="CF172" s="21"/>
      <c r="CG172" s="21"/>
      <c r="CH172" s="21"/>
      <c r="CI172" s="21"/>
      <c r="CJ172" s="21"/>
      <c r="CK172" s="21"/>
      <c r="CL172" s="21"/>
      <c r="CM172" s="21"/>
      <c r="CN172" s="21"/>
      <c r="CO172" s="21"/>
      <c r="CP172" s="21"/>
      <c r="CQ172" s="21"/>
      <c r="CR172" s="21"/>
      <c r="CS172" s="21"/>
      <c r="CT172" s="21"/>
      <c r="CU172" s="21"/>
      <c r="CV172" s="21"/>
      <c r="CW172" s="21"/>
      <c r="CX172" s="21"/>
      <c r="CY172" s="21"/>
      <c r="CZ172" s="21"/>
      <c r="DA172" s="21"/>
      <c r="DB172" s="21"/>
      <c r="DC172" s="21"/>
    </row>
    <row r="173" customFormat="false" ht="12.75" hidden="false" customHeight="false" outlineLevel="0" collapsed="false"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1"/>
      <c r="AP173" s="21"/>
      <c r="AQ173" s="21"/>
      <c r="AR173" s="21"/>
      <c r="AS173" s="21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  <c r="BF173" s="21"/>
      <c r="BG173" s="21"/>
      <c r="BH173" s="21"/>
      <c r="BI173" s="21"/>
      <c r="BJ173" s="21"/>
      <c r="BK173" s="21"/>
      <c r="BL173" s="21"/>
      <c r="BM173" s="21"/>
      <c r="BN173" s="21"/>
      <c r="BO173" s="21"/>
      <c r="BP173" s="21"/>
      <c r="BQ173" s="21"/>
      <c r="BR173" s="21"/>
      <c r="BS173" s="21"/>
      <c r="BT173" s="21"/>
      <c r="BU173" s="21"/>
      <c r="BV173" s="21"/>
      <c r="BW173" s="21"/>
      <c r="BX173" s="21"/>
      <c r="BY173" s="21"/>
      <c r="BZ173" s="21"/>
      <c r="CA173" s="21"/>
      <c r="CB173" s="21"/>
      <c r="CC173" s="21"/>
      <c r="CD173" s="21"/>
      <c r="CE173" s="21"/>
      <c r="CF173" s="21"/>
      <c r="CG173" s="21"/>
      <c r="CH173" s="21"/>
      <c r="CI173" s="21"/>
      <c r="CJ173" s="21"/>
      <c r="CK173" s="21"/>
      <c r="CL173" s="21"/>
      <c r="CM173" s="21"/>
      <c r="CN173" s="21"/>
      <c r="CO173" s="21"/>
      <c r="CP173" s="21"/>
      <c r="CQ173" s="21"/>
      <c r="CR173" s="21"/>
      <c r="CS173" s="21"/>
      <c r="CT173" s="21"/>
      <c r="CU173" s="21"/>
      <c r="CV173" s="21"/>
      <c r="CW173" s="21"/>
      <c r="CX173" s="21"/>
      <c r="CY173" s="21"/>
      <c r="CZ173" s="21"/>
      <c r="DA173" s="21"/>
      <c r="DB173" s="21"/>
      <c r="DC173" s="21"/>
    </row>
    <row r="174" customFormat="false" ht="12.75" hidden="false" customHeight="false" outlineLevel="0" collapsed="false"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  <c r="AR174" s="21"/>
      <c r="AS174" s="21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  <c r="BF174" s="21"/>
      <c r="BG174" s="21"/>
      <c r="BH174" s="21"/>
      <c r="BI174" s="21"/>
      <c r="BJ174" s="21"/>
      <c r="BK174" s="21"/>
      <c r="BL174" s="21"/>
      <c r="BM174" s="21"/>
      <c r="BN174" s="21"/>
      <c r="BO174" s="21"/>
      <c r="BP174" s="21"/>
      <c r="BQ174" s="21"/>
      <c r="BR174" s="21"/>
      <c r="BS174" s="21"/>
      <c r="BT174" s="21"/>
      <c r="BU174" s="21"/>
      <c r="BV174" s="21"/>
      <c r="BW174" s="21"/>
      <c r="BX174" s="21"/>
      <c r="BY174" s="21"/>
      <c r="BZ174" s="21"/>
      <c r="CA174" s="21"/>
      <c r="CB174" s="21"/>
      <c r="CC174" s="21"/>
      <c r="CD174" s="21"/>
      <c r="CE174" s="21"/>
      <c r="CF174" s="21"/>
      <c r="CG174" s="21"/>
      <c r="CH174" s="21"/>
      <c r="CI174" s="21"/>
      <c r="CJ174" s="21"/>
      <c r="CK174" s="21"/>
      <c r="CL174" s="21"/>
      <c r="CM174" s="21"/>
      <c r="CN174" s="21"/>
      <c r="CO174" s="21"/>
      <c r="CP174" s="21"/>
      <c r="CQ174" s="21"/>
      <c r="CR174" s="21"/>
      <c r="CS174" s="21"/>
      <c r="CT174" s="21"/>
      <c r="CU174" s="21"/>
      <c r="CV174" s="21"/>
      <c r="CW174" s="21"/>
      <c r="CX174" s="21"/>
      <c r="CY174" s="21"/>
      <c r="CZ174" s="21"/>
      <c r="DA174" s="21"/>
      <c r="DB174" s="21"/>
      <c r="DC174" s="21"/>
    </row>
    <row r="175" customFormat="false" ht="12.75" hidden="false" customHeight="false" outlineLevel="0" collapsed="false"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  <c r="AR175" s="21"/>
      <c r="AS175" s="21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  <c r="BF175" s="21"/>
      <c r="BG175" s="21"/>
      <c r="BH175" s="21"/>
      <c r="BI175" s="21"/>
      <c r="BJ175" s="21"/>
      <c r="BK175" s="21"/>
      <c r="BL175" s="21"/>
      <c r="BM175" s="21"/>
      <c r="BN175" s="21"/>
      <c r="BO175" s="21"/>
      <c r="BP175" s="21"/>
      <c r="BQ175" s="21"/>
      <c r="BR175" s="21"/>
      <c r="BS175" s="21"/>
      <c r="BT175" s="21"/>
      <c r="BU175" s="21"/>
      <c r="BV175" s="21"/>
      <c r="BW175" s="21"/>
      <c r="BX175" s="21"/>
      <c r="BY175" s="21"/>
      <c r="BZ175" s="21"/>
      <c r="CA175" s="21"/>
      <c r="CB175" s="21"/>
      <c r="CC175" s="21"/>
      <c r="CD175" s="21"/>
      <c r="CE175" s="21"/>
      <c r="CF175" s="21"/>
      <c r="CG175" s="21"/>
      <c r="CH175" s="21"/>
      <c r="CI175" s="21"/>
      <c r="CJ175" s="21"/>
      <c r="CK175" s="21"/>
      <c r="CL175" s="21"/>
      <c r="CM175" s="21"/>
      <c r="CN175" s="21"/>
      <c r="CO175" s="21"/>
      <c r="CP175" s="21"/>
      <c r="CQ175" s="21"/>
      <c r="CR175" s="21"/>
      <c r="CS175" s="21"/>
      <c r="CT175" s="21"/>
      <c r="CU175" s="21"/>
      <c r="CV175" s="21"/>
      <c r="CW175" s="21"/>
      <c r="CX175" s="21"/>
      <c r="CY175" s="21"/>
      <c r="CZ175" s="21"/>
      <c r="DA175" s="21"/>
      <c r="DB175" s="21"/>
      <c r="DC175" s="21"/>
    </row>
    <row r="176" customFormat="false" ht="12.75" hidden="false" customHeight="false" outlineLevel="0" collapsed="false"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21"/>
      <c r="AS176" s="21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  <c r="BF176" s="21"/>
      <c r="BG176" s="21"/>
      <c r="BH176" s="21"/>
      <c r="BI176" s="21"/>
      <c r="BJ176" s="21"/>
      <c r="BK176" s="21"/>
      <c r="BL176" s="21"/>
      <c r="BM176" s="21"/>
      <c r="BN176" s="21"/>
      <c r="BO176" s="21"/>
      <c r="BP176" s="21"/>
      <c r="BQ176" s="21"/>
      <c r="BR176" s="21"/>
      <c r="BS176" s="21"/>
      <c r="BT176" s="21"/>
      <c r="BU176" s="21"/>
      <c r="BV176" s="21"/>
      <c r="BW176" s="21"/>
      <c r="BX176" s="21"/>
      <c r="BY176" s="21"/>
      <c r="BZ176" s="21"/>
      <c r="CA176" s="21"/>
      <c r="CB176" s="21"/>
      <c r="CC176" s="21"/>
      <c r="CD176" s="21"/>
      <c r="CE176" s="21"/>
      <c r="CF176" s="21"/>
      <c r="CG176" s="21"/>
      <c r="CH176" s="21"/>
      <c r="CI176" s="21"/>
      <c r="CJ176" s="21"/>
      <c r="CK176" s="21"/>
      <c r="CL176" s="21"/>
      <c r="CM176" s="21"/>
      <c r="CN176" s="21"/>
      <c r="CO176" s="21"/>
      <c r="CP176" s="21"/>
      <c r="CQ176" s="21"/>
      <c r="CR176" s="21"/>
      <c r="CS176" s="21"/>
      <c r="CT176" s="21"/>
      <c r="CU176" s="21"/>
      <c r="CV176" s="21"/>
      <c r="CW176" s="21"/>
      <c r="CX176" s="21"/>
      <c r="CY176" s="21"/>
      <c r="CZ176" s="21"/>
      <c r="DA176" s="21"/>
      <c r="DB176" s="21"/>
      <c r="DC176" s="21"/>
    </row>
    <row r="177" customFormat="false" ht="12.75" hidden="false" customHeight="false" outlineLevel="0" collapsed="false"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1"/>
      <c r="AS177" s="21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  <c r="BF177" s="21"/>
      <c r="BG177" s="21"/>
      <c r="BH177" s="21"/>
      <c r="BI177" s="21"/>
      <c r="BJ177" s="21"/>
      <c r="BK177" s="21"/>
      <c r="BL177" s="21"/>
      <c r="BM177" s="21"/>
      <c r="BN177" s="21"/>
      <c r="BO177" s="21"/>
      <c r="BP177" s="21"/>
      <c r="BQ177" s="21"/>
      <c r="BR177" s="21"/>
      <c r="BS177" s="21"/>
      <c r="BT177" s="21"/>
      <c r="BU177" s="21"/>
      <c r="BV177" s="21"/>
      <c r="BW177" s="21"/>
      <c r="BX177" s="21"/>
      <c r="BY177" s="21"/>
      <c r="BZ177" s="21"/>
      <c r="CA177" s="21"/>
      <c r="CB177" s="21"/>
      <c r="CC177" s="21"/>
      <c r="CD177" s="21"/>
      <c r="CE177" s="21"/>
      <c r="CF177" s="21"/>
      <c r="CG177" s="21"/>
      <c r="CH177" s="21"/>
      <c r="CI177" s="21"/>
      <c r="CJ177" s="21"/>
      <c r="CK177" s="21"/>
      <c r="CL177" s="21"/>
      <c r="CM177" s="21"/>
      <c r="CN177" s="21"/>
      <c r="CO177" s="21"/>
      <c r="CP177" s="21"/>
      <c r="CQ177" s="21"/>
      <c r="CR177" s="21"/>
      <c r="CS177" s="21"/>
      <c r="CT177" s="21"/>
      <c r="CU177" s="21"/>
      <c r="CV177" s="21"/>
      <c r="CW177" s="21"/>
      <c r="CX177" s="21"/>
      <c r="CY177" s="21"/>
      <c r="CZ177" s="21"/>
      <c r="DA177" s="21"/>
      <c r="DB177" s="21"/>
      <c r="DC177" s="21"/>
    </row>
    <row r="178" customFormat="false" ht="12.75" hidden="false" customHeight="false" outlineLevel="0" collapsed="false"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1"/>
      <c r="AS178" s="21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  <c r="BF178" s="21"/>
      <c r="BG178" s="21"/>
      <c r="BH178" s="21"/>
      <c r="BI178" s="21"/>
      <c r="BJ178" s="21"/>
      <c r="BK178" s="21"/>
      <c r="BL178" s="21"/>
      <c r="BM178" s="21"/>
      <c r="BN178" s="21"/>
      <c r="BO178" s="21"/>
      <c r="BP178" s="21"/>
      <c r="BQ178" s="21"/>
      <c r="BR178" s="21"/>
      <c r="BS178" s="21"/>
      <c r="BT178" s="21"/>
      <c r="BU178" s="21"/>
      <c r="BV178" s="21"/>
      <c r="BW178" s="21"/>
      <c r="BX178" s="21"/>
      <c r="BY178" s="21"/>
      <c r="BZ178" s="21"/>
      <c r="CA178" s="21"/>
      <c r="CB178" s="21"/>
      <c r="CC178" s="21"/>
      <c r="CD178" s="21"/>
      <c r="CE178" s="21"/>
      <c r="CF178" s="21"/>
      <c r="CG178" s="21"/>
      <c r="CH178" s="21"/>
      <c r="CI178" s="21"/>
      <c r="CJ178" s="21"/>
      <c r="CK178" s="21"/>
      <c r="CL178" s="21"/>
      <c r="CM178" s="21"/>
      <c r="CN178" s="21"/>
      <c r="CO178" s="21"/>
      <c r="CP178" s="21"/>
      <c r="CQ178" s="21"/>
      <c r="CR178" s="21"/>
      <c r="CS178" s="21"/>
      <c r="CT178" s="21"/>
      <c r="CU178" s="21"/>
      <c r="CV178" s="21"/>
      <c r="CW178" s="21"/>
      <c r="CX178" s="21"/>
      <c r="CY178" s="21"/>
      <c r="CZ178" s="21"/>
      <c r="DA178" s="21"/>
      <c r="DB178" s="21"/>
      <c r="DC178" s="21"/>
    </row>
    <row r="179" customFormat="false" ht="12.75" hidden="false" customHeight="false" outlineLevel="0" collapsed="false"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  <c r="AQ179" s="21"/>
      <c r="AR179" s="21"/>
      <c r="AS179" s="21"/>
      <c r="AT179" s="21"/>
      <c r="AU179" s="21"/>
      <c r="AV179" s="21"/>
      <c r="AW179" s="21"/>
      <c r="AX179" s="21"/>
      <c r="AY179" s="21"/>
      <c r="AZ179" s="21"/>
      <c r="BA179" s="21"/>
      <c r="BB179" s="21"/>
      <c r="BC179" s="21"/>
      <c r="BD179" s="21"/>
      <c r="BE179" s="21"/>
      <c r="BF179" s="21"/>
      <c r="BG179" s="21"/>
      <c r="BH179" s="21"/>
      <c r="BI179" s="21"/>
      <c r="BJ179" s="21"/>
      <c r="BK179" s="21"/>
      <c r="BL179" s="21"/>
      <c r="BM179" s="21"/>
      <c r="BN179" s="21"/>
      <c r="BO179" s="21"/>
      <c r="BP179" s="21"/>
      <c r="BQ179" s="21"/>
      <c r="BR179" s="21"/>
      <c r="BS179" s="21"/>
      <c r="BT179" s="21"/>
      <c r="BU179" s="21"/>
      <c r="BV179" s="21"/>
      <c r="BW179" s="21"/>
      <c r="BX179" s="21"/>
      <c r="BY179" s="21"/>
      <c r="BZ179" s="21"/>
      <c r="CA179" s="21"/>
      <c r="CB179" s="21"/>
      <c r="CC179" s="21"/>
      <c r="CD179" s="21"/>
      <c r="CE179" s="21"/>
      <c r="CF179" s="21"/>
      <c r="CG179" s="21"/>
      <c r="CH179" s="21"/>
      <c r="CI179" s="21"/>
      <c r="CJ179" s="21"/>
      <c r="CK179" s="21"/>
      <c r="CL179" s="21"/>
      <c r="CM179" s="21"/>
      <c r="CN179" s="21"/>
      <c r="CO179" s="21"/>
      <c r="CP179" s="21"/>
      <c r="CQ179" s="21"/>
      <c r="CR179" s="21"/>
      <c r="CS179" s="21"/>
      <c r="CT179" s="21"/>
      <c r="CU179" s="21"/>
      <c r="CV179" s="21"/>
      <c r="CW179" s="21"/>
      <c r="CX179" s="21"/>
      <c r="CY179" s="21"/>
      <c r="CZ179" s="21"/>
      <c r="DA179" s="21"/>
      <c r="DB179" s="21"/>
      <c r="DC179" s="21"/>
    </row>
    <row r="180" customFormat="false" ht="12.75" hidden="false" customHeight="false" outlineLevel="0" collapsed="false"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  <c r="AR180" s="21"/>
      <c r="AS180" s="21"/>
      <c r="AT180" s="21"/>
      <c r="AU180" s="21"/>
      <c r="AV180" s="21"/>
      <c r="AW180" s="21"/>
      <c r="AX180" s="21"/>
      <c r="AY180" s="21"/>
      <c r="AZ180" s="21"/>
      <c r="BA180" s="21"/>
      <c r="BB180" s="21"/>
      <c r="BC180" s="21"/>
      <c r="BD180" s="21"/>
      <c r="BE180" s="21"/>
      <c r="BF180" s="21"/>
      <c r="BG180" s="21"/>
      <c r="BH180" s="21"/>
      <c r="BI180" s="21"/>
      <c r="BJ180" s="21"/>
      <c r="BK180" s="21"/>
      <c r="BL180" s="21"/>
      <c r="BM180" s="21"/>
      <c r="BN180" s="21"/>
      <c r="BO180" s="21"/>
      <c r="BP180" s="21"/>
      <c r="BQ180" s="21"/>
      <c r="BR180" s="21"/>
      <c r="BS180" s="21"/>
      <c r="BT180" s="21"/>
      <c r="BU180" s="21"/>
      <c r="BV180" s="21"/>
      <c r="BW180" s="21"/>
      <c r="BX180" s="21"/>
      <c r="BY180" s="21"/>
      <c r="BZ180" s="21"/>
      <c r="CA180" s="21"/>
      <c r="CB180" s="21"/>
      <c r="CC180" s="21"/>
      <c r="CD180" s="21"/>
      <c r="CE180" s="21"/>
      <c r="CF180" s="21"/>
      <c r="CG180" s="21"/>
      <c r="CH180" s="21"/>
      <c r="CI180" s="21"/>
      <c r="CJ180" s="21"/>
      <c r="CK180" s="21"/>
      <c r="CL180" s="21"/>
      <c r="CM180" s="21"/>
      <c r="CN180" s="21"/>
      <c r="CO180" s="21"/>
      <c r="CP180" s="21"/>
      <c r="CQ180" s="21"/>
      <c r="CR180" s="21"/>
      <c r="CS180" s="21"/>
      <c r="CT180" s="21"/>
      <c r="CU180" s="21"/>
      <c r="CV180" s="21"/>
      <c r="CW180" s="21"/>
      <c r="CX180" s="21"/>
      <c r="CY180" s="21"/>
      <c r="CZ180" s="21"/>
      <c r="DA180" s="21"/>
      <c r="DB180" s="21"/>
      <c r="DC180" s="21"/>
    </row>
    <row r="181" customFormat="false" ht="12.75" hidden="false" customHeight="false" outlineLevel="0" collapsed="false"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1"/>
      <c r="AS181" s="21"/>
      <c r="AT181" s="21"/>
      <c r="AU181" s="21"/>
      <c r="AV181" s="21"/>
      <c r="AW181" s="21"/>
      <c r="AX181" s="21"/>
      <c r="AY181" s="21"/>
      <c r="AZ181" s="21"/>
      <c r="BA181" s="21"/>
      <c r="BB181" s="21"/>
      <c r="BC181" s="21"/>
      <c r="BD181" s="21"/>
      <c r="BE181" s="21"/>
      <c r="BF181" s="21"/>
      <c r="BG181" s="21"/>
      <c r="BH181" s="21"/>
      <c r="BI181" s="21"/>
      <c r="BJ181" s="21"/>
      <c r="BK181" s="21"/>
      <c r="BL181" s="21"/>
      <c r="BM181" s="21"/>
      <c r="BN181" s="21"/>
      <c r="BO181" s="21"/>
      <c r="BP181" s="21"/>
      <c r="BQ181" s="21"/>
      <c r="BR181" s="21"/>
      <c r="BS181" s="21"/>
      <c r="BT181" s="21"/>
      <c r="BU181" s="21"/>
      <c r="BV181" s="21"/>
      <c r="BW181" s="21"/>
      <c r="BX181" s="21"/>
      <c r="BY181" s="21"/>
      <c r="BZ181" s="21"/>
      <c r="CA181" s="21"/>
      <c r="CB181" s="21"/>
      <c r="CC181" s="21"/>
      <c r="CD181" s="21"/>
      <c r="CE181" s="21"/>
      <c r="CF181" s="21"/>
      <c r="CG181" s="21"/>
      <c r="CH181" s="21"/>
      <c r="CI181" s="21"/>
      <c r="CJ181" s="21"/>
      <c r="CK181" s="21"/>
      <c r="CL181" s="21"/>
      <c r="CM181" s="21"/>
      <c r="CN181" s="21"/>
      <c r="CO181" s="21"/>
      <c r="CP181" s="21"/>
      <c r="CQ181" s="21"/>
      <c r="CR181" s="21"/>
      <c r="CS181" s="21"/>
      <c r="CT181" s="21"/>
      <c r="CU181" s="21"/>
      <c r="CV181" s="21"/>
      <c r="CW181" s="21"/>
      <c r="CX181" s="21"/>
      <c r="CY181" s="21"/>
      <c r="CZ181" s="21"/>
      <c r="DA181" s="21"/>
      <c r="DB181" s="21"/>
      <c r="DC181" s="21"/>
    </row>
    <row r="182" customFormat="false" ht="12.75" hidden="false" customHeight="false" outlineLevel="0" collapsed="false"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1"/>
      <c r="AS182" s="21"/>
      <c r="AT182" s="21"/>
      <c r="AU182" s="21"/>
      <c r="AV182" s="21"/>
      <c r="AW182" s="21"/>
      <c r="AX182" s="21"/>
      <c r="AY182" s="21"/>
      <c r="AZ182" s="21"/>
      <c r="BA182" s="21"/>
      <c r="BB182" s="21"/>
      <c r="BC182" s="21"/>
      <c r="BD182" s="21"/>
      <c r="BE182" s="21"/>
      <c r="BF182" s="21"/>
      <c r="BG182" s="21"/>
      <c r="BH182" s="21"/>
      <c r="BI182" s="21"/>
      <c r="BJ182" s="21"/>
      <c r="BK182" s="21"/>
      <c r="BL182" s="21"/>
      <c r="BM182" s="21"/>
      <c r="BN182" s="21"/>
      <c r="BO182" s="21"/>
      <c r="BP182" s="21"/>
      <c r="BQ182" s="21"/>
      <c r="BR182" s="21"/>
      <c r="BS182" s="21"/>
      <c r="BT182" s="21"/>
      <c r="BU182" s="21"/>
      <c r="BV182" s="21"/>
      <c r="BW182" s="21"/>
      <c r="BX182" s="21"/>
      <c r="BY182" s="21"/>
      <c r="BZ182" s="21"/>
      <c r="CA182" s="21"/>
      <c r="CB182" s="21"/>
      <c r="CC182" s="21"/>
      <c r="CD182" s="21"/>
      <c r="CE182" s="21"/>
      <c r="CF182" s="21"/>
      <c r="CG182" s="21"/>
      <c r="CH182" s="21"/>
      <c r="CI182" s="21"/>
      <c r="CJ182" s="21"/>
      <c r="CK182" s="21"/>
      <c r="CL182" s="21"/>
      <c r="CM182" s="21"/>
      <c r="CN182" s="21"/>
      <c r="CO182" s="21"/>
      <c r="CP182" s="21"/>
      <c r="CQ182" s="21"/>
      <c r="CR182" s="21"/>
      <c r="CS182" s="21"/>
      <c r="CT182" s="21"/>
      <c r="CU182" s="21"/>
      <c r="CV182" s="21"/>
      <c r="CW182" s="21"/>
      <c r="CX182" s="21"/>
      <c r="CY182" s="21"/>
      <c r="CZ182" s="21"/>
      <c r="DA182" s="21"/>
      <c r="DB182" s="21"/>
      <c r="DC182" s="21"/>
    </row>
    <row r="183" customFormat="false" ht="12.75" hidden="false" customHeight="false" outlineLevel="0" collapsed="false"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  <c r="AS183" s="21"/>
      <c r="AT183" s="21"/>
      <c r="AU183" s="21"/>
      <c r="AV183" s="21"/>
      <c r="AW183" s="21"/>
      <c r="AX183" s="21"/>
      <c r="AY183" s="21"/>
      <c r="AZ183" s="21"/>
      <c r="BA183" s="21"/>
      <c r="BB183" s="21"/>
      <c r="BC183" s="21"/>
      <c r="BD183" s="21"/>
      <c r="BE183" s="21"/>
      <c r="BF183" s="21"/>
      <c r="BG183" s="21"/>
      <c r="BH183" s="21"/>
      <c r="BI183" s="21"/>
      <c r="BJ183" s="21"/>
      <c r="BK183" s="21"/>
      <c r="BL183" s="21"/>
      <c r="BM183" s="21"/>
      <c r="BN183" s="21"/>
      <c r="BO183" s="21"/>
      <c r="BP183" s="21"/>
      <c r="BQ183" s="21"/>
      <c r="BR183" s="21"/>
      <c r="BS183" s="21"/>
      <c r="BT183" s="21"/>
      <c r="BU183" s="21"/>
      <c r="BV183" s="21"/>
      <c r="BW183" s="21"/>
      <c r="BX183" s="21"/>
      <c r="BY183" s="21"/>
      <c r="BZ183" s="21"/>
      <c r="CA183" s="21"/>
      <c r="CB183" s="21"/>
      <c r="CC183" s="21"/>
      <c r="CD183" s="21"/>
      <c r="CE183" s="21"/>
      <c r="CF183" s="21"/>
      <c r="CG183" s="21"/>
      <c r="CH183" s="21"/>
      <c r="CI183" s="21"/>
      <c r="CJ183" s="21"/>
      <c r="CK183" s="21"/>
      <c r="CL183" s="21"/>
      <c r="CM183" s="21"/>
      <c r="CN183" s="21"/>
      <c r="CO183" s="21"/>
      <c r="CP183" s="21"/>
      <c r="CQ183" s="21"/>
      <c r="CR183" s="21"/>
      <c r="CS183" s="21"/>
      <c r="CT183" s="21"/>
      <c r="CU183" s="21"/>
      <c r="CV183" s="21"/>
      <c r="CW183" s="21"/>
      <c r="CX183" s="21"/>
      <c r="CY183" s="21"/>
      <c r="CZ183" s="21"/>
      <c r="DA183" s="21"/>
      <c r="DB183" s="21"/>
      <c r="DC183" s="21"/>
    </row>
    <row r="184" customFormat="false" ht="12.75" hidden="false" customHeight="false" outlineLevel="0" collapsed="false"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1"/>
      <c r="AS184" s="21"/>
      <c r="AT184" s="21"/>
      <c r="AU184" s="21"/>
      <c r="AV184" s="21"/>
      <c r="AW184" s="21"/>
      <c r="AX184" s="21"/>
      <c r="AY184" s="21"/>
      <c r="AZ184" s="21"/>
      <c r="BA184" s="21"/>
      <c r="BB184" s="21"/>
      <c r="BC184" s="21"/>
      <c r="BD184" s="21"/>
      <c r="BE184" s="21"/>
      <c r="BF184" s="21"/>
      <c r="BG184" s="21"/>
      <c r="BH184" s="21"/>
      <c r="BI184" s="21"/>
      <c r="BJ184" s="21"/>
      <c r="BK184" s="21"/>
      <c r="BL184" s="21"/>
      <c r="BM184" s="21"/>
      <c r="BN184" s="21"/>
      <c r="BO184" s="21"/>
      <c r="BP184" s="21"/>
      <c r="BQ184" s="21"/>
      <c r="BR184" s="21"/>
      <c r="BS184" s="21"/>
      <c r="BT184" s="21"/>
      <c r="BU184" s="21"/>
      <c r="BV184" s="21"/>
      <c r="BW184" s="21"/>
      <c r="BX184" s="21"/>
      <c r="BY184" s="21"/>
      <c r="BZ184" s="21"/>
      <c r="CA184" s="21"/>
      <c r="CB184" s="21"/>
      <c r="CC184" s="21"/>
      <c r="CD184" s="21"/>
      <c r="CE184" s="21"/>
      <c r="CF184" s="21"/>
      <c r="CG184" s="21"/>
      <c r="CH184" s="21"/>
      <c r="CI184" s="21"/>
      <c r="CJ184" s="21"/>
      <c r="CK184" s="21"/>
      <c r="CL184" s="21"/>
      <c r="CM184" s="21"/>
      <c r="CN184" s="21"/>
      <c r="CO184" s="21"/>
      <c r="CP184" s="21"/>
      <c r="CQ184" s="21"/>
      <c r="CR184" s="21"/>
      <c r="CS184" s="21"/>
      <c r="CT184" s="21"/>
      <c r="CU184" s="21"/>
      <c r="CV184" s="21"/>
      <c r="CW184" s="21"/>
      <c r="CX184" s="21"/>
      <c r="CY184" s="21"/>
      <c r="CZ184" s="21"/>
      <c r="DA184" s="21"/>
      <c r="DB184" s="21"/>
      <c r="DC184" s="21"/>
    </row>
    <row r="185" customFormat="false" ht="12.75" hidden="false" customHeight="false" outlineLevel="0" collapsed="false"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  <c r="AS185" s="21"/>
      <c r="AT185" s="21"/>
      <c r="AU185" s="21"/>
      <c r="AV185" s="21"/>
      <c r="AW185" s="21"/>
      <c r="AX185" s="21"/>
      <c r="AY185" s="21"/>
      <c r="AZ185" s="21"/>
      <c r="BA185" s="21"/>
      <c r="BB185" s="21"/>
      <c r="BC185" s="21"/>
      <c r="BD185" s="21"/>
      <c r="BE185" s="21"/>
      <c r="BF185" s="21"/>
      <c r="BG185" s="21"/>
      <c r="BH185" s="21"/>
      <c r="BI185" s="21"/>
      <c r="BJ185" s="21"/>
      <c r="BK185" s="21"/>
      <c r="BL185" s="21"/>
      <c r="BM185" s="21"/>
      <c r="BN185" s="21"/>
      <c r="BO185" s="21"/>
      <c r="BP185" s="21"/>
      <c r="BQ185" s="21"/>
      <c r="BR185" s="21"/>
      <c r="BS185" s="21"/>
      <c r="BT185" s="21"/>
      <c r="BU185" s="21"/>
      <c r="BV185" s="21"/>
      <c r="BW185" s="21"/>
      <c r="BX185" s="21"/>
      <c r="BY185" s="21"/>
      <c r="BZ185" s="21"/>
      <c r="CA185" s="21"/>
      <c r="CB185" s="21"/>
      <c r="CC185" s="21"/>
      <c r="CD185" s="21"/>
      <c r="CE185" s="21"/>
      <c r="CF185" s="21"/>
      <c r="CG185" s="21"/>
      <c r="CH185" s="21"/>
      <c r="CI185" s="21"/>
      <c r="CJ185" s="21"/>
      <c r="CK185" s="21"/>
      <c r="CL185" s="21"/>
      <c r="CM185" s="21"/>
      <c r="CN185" s="21"/>
      <c r="CO185" s="21"/>
      <c r="CP185" s="21"/>
      <c r="CQ185" s="21"/>
      <c r="CR185" s="21"/>
      <c r="CS185" s="21"/>
      <c r="CT185" s="21"/>
      <c r="CU185" s="21"/>
      <c r="CV185" s="21"/>
      <c r="CW185" s="21"/>
      <c r="CX185" s="21"/>
      <c r="CY185" s="21"/>
      <c r="CZ185" s="21"/>
      <c r="DA185" s="21"/>
      <c r="DB185" s="21"/>
      <c r="DC185" s="21"/>
    </row>
    <row r="186" customFormat="false" ht="12.75" hidden="false" customHeight="false" outlineLevel="0" collapsed="false"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  <c r="AO186" s="21"/>
      <c r="AP186" s="21"/>
      <c r="AQ186" s="21"/>
      <c r="AR186" s="21"/>
      <c r="AS186" s="21"/>
      <c r="AT186" s="21"/>
      <c r="AU186" s="21"/>
      <c r="AV186" s="21"/>
      <c r="AW186" s="21"/>
      <c r="AX186" s="21"/>
      <c r="AY186" s="21"/>
      <c r="AZ186" s="21"/>
      <c r="BA186" s="21"/>
      <c r="BB186" s="21"/>
      <c r="BC186" s="21"/>
      <c r="BD186" s="21"/>
      <c r="BE186" s="21"/>
      <c r="BF186" s="21"/>
      <c r="BG186" s="21"/>
      <c r="BH186" s="21"/>
      <c r="BI186" s="21"/>
      <c r="BJ186" s="21"/>
      <c r="BK186" s="21"/>
      <c r="BL186" s="21"/>
      <c r="BM186" s="21"/>
      <c r="BN186" s="21"/>
      <c r="BO186" s="21"/>
      <c r="BP186" s="21"/>
      <c r="BQ186" s="21"/>
      <c r="BR186" s="21"/>
      <c r="BS186" s="21"/>
      <c r="BT186" s="21"/>
      <c r="BU186" s="21"/>
      <c r="BV186" s="21"/>
      <c r="BW186" s="21"/>
      <c r="BX186" s="21"/>
      <c r="BY186" s="21"/>
      <c r="BZ186" s="21"/>
      <c r="CA186" s="21"/>
      <c r="CB186" s="21"/>
      <c r="CC186" s="21"/>
      <c r="CD186" s="21"/>
      <c r="CE186" s="21"/>
      <c r="CF186" s="21"/>
      <c r="CG186" s="21"/>
      <c r="CH186" s="21"/>
      <c r="CI186" s="21"/>
      <c r="CJ186" s="21"/>
      <c r="CK186" s="21"/>
      <c r="CL186" s="21"/>
      <c r="CM186" s="21"/>
      <c r="CN186" s="21"/>
      <c r="CO186" s="21"/>
      <c r="CP186" s="21"/>
      <c r="CQ186" s="21"/>
      <c r="CR186" s="21"/>
      <c r="CS186" s="21"/>
      <c r="CT186" s="21"/>
      <c r="CU186" s="21"/>
      <c r="CV186" s="21"/>
      <c r="CW186" s="21"/>
      <c r="CX186" s="21"/>
      <c r="CY186" s="21"/>
      <c r="CZ186" s="21"/>
      <c r="DA186" s="21"/>
      <c r="DB186" s="21"/>
      <c r="DC186" s="21"/>
    </row>
    <row r="187" customFormat="false" ht="12.75" hidden="false" customHeight="false" outlineLevel="0" collapsed="false"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  <c r="AO187" s="21"/>
      <c r="AP187" s="21"/>
      <c r="AQ187" s="21"/>
      <c r="AR187" s="21"/>
      <c r="AS187" s="21"/>
      <c r="AT187" s="21"/>
      <c r="AU187" s="21"/>
      <c r="AV187" s="21"/>
      <c r="AW187" s="21"/>
      <c r="AX187" s="21"/>
      <c r="AY187" s="21"/>
      <c r="AZ187" s="21"/>
      <c r="BA187" s="21"/>
      <c r="BB187" s="21"/>
      <c r="BC187" s="21"/>
      <c r="BD187" s="21"/>
      <c r="BE187" s="21"/>
      <c r="BF187" s="21"/>
      <c r="BG187" s="21"/>
      <c r="BH187" s="21"/>
      <c r="BI187" s="21"/>
      <c r="BJ187" s="21"/>
      <c r="BK187" s="21"/>
      <c r="BL187" s="21"/>
      <c r="BM187" s="21"/>
      <c r="BN187" s="21"/>
      <c r="BO187" s="21"/>
      <c r="BP187" s="21"/>
      <c r="BQ187" s="21"/>
      <c r="BR187" s="21"/>
      <c r="BS187" s="21"/>
      <c r="BT187" s="21"/>
      <c r="BU187" s="21"/>
      <c r="BV187" s="21"/>
      <c r="BW187" s="21"/>
      <c r="BX187" s="21"/>
      <c r="BY187" s="21"/>
      <c r="BZ187" s="21"/>
      <c r="CA187" s="21"/>
      <c r="CB187" s="21"/>
      <c r="CC187" s="21"/>
      <c r="CD187" s="21"/>
      <c r="CE187" s="21"/>
      <c r="CF187" s="21"/>
      <c r="CG187" s="21"/>
      <c r="CH187" s="21"/>
      <c r="CI187" s="21"/>
      <c r="CJ187" s="21"/>
      <c r="CK187" s="21"/>
      <c r="CL187" s="21"/>
      <c r="CM187" s="21"/>
      <c r="CN187" s="21"/>
      <c r="CO187" s="21"/>
      <c r="CP187" s="21"/>
      <c r="CQ187" s="21"/>
      <c r="CR187" s="21"/>
      <c r="CS187" s="21"/>
      <c r="CT187" s="21"/>
      <c r="CU187" s="21"/>
      <c r="CV187" s="21"/>
      <c r="CW187" s="21"/>
      <c r="CX187" s="21"/>
      <c r="CY187" s="21"/>
      <c r="CZ187" s="21"/>
      <c r="DA187" s="21"/>
      <c r="DB187" s="21"/>
      <c r="DC187" s="21"/>
    </row>
    <row r="188" customFormat="false" ht="12.75" hidden="false" customHeight="false" outlineLevel="0" collapsed="false"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  <c r="AO188" s="21"/>
      <c r="AP188" s="21"/>
      <c r="AQ188" s="21"/>
      <c r="AR188" s="21"/>
      <c r="AS188" s="21"/>
      <c r="AT188" s="21"/>
      <c r="AU188" s="21"/>
      <c r="AV188" s="21"/>
      <c r="AW188" s="21"/>
      <c r="AX188" s="21"/>
      <c r="AY188" s="21"/>
      <c r="AZ188" s="21"/>
      <c r="BA188" s="21"/>
      <c r="BB188" s="21"/>
      <c r="BC188" s="21"/>
      <c r="BD188" s="21"/>
      <c r="BE188" s="21"/>
      <c r="BF188" s="21"/>
      <c r="BG188" s="21"/>
      <c r="BH188" s="21"/>
      <c r="BI188" s="21"/>
      <c r="BJ188" s="21"/>
      <c r="BK188" s="21"/>
      <c r="BL188" s="21"/>
      <c r="BM188" s="21"/>
      <c r="BN188" s="21"/>
      <c r="BO188" s="21"/>
      <c r="BP188" s="21"/>
      <c r="BQ188" s="21"/>
      <c r="BR188" s="21"/>
      <c r="BS188" s="21"/>
      <c r="BT188" s="21"/>
      <c r="BU188" s="21"/>
      <c r="BV188" s="21"/>
      <c r="BW188" s="21"/>
      <c r="BX188" s="21"/>
      <c r="BY188" s="21"/>
      <c r="BZ188" s="21"/>
      <c r="CA188" s="21"/>
      <c r="CB188" s="21"/>
      <c r="CC188" s="21"/>
      <c r="CD188" s="21"/>
      <c r="CE188" s="21"/>
      <c r="CF188" s="21"/>
      <c r="CG188" s="21"/>
      <c r="CH188" s="21"/>
      <c r="CI188" s="21"/>
      <c r="CJ188" s="21"/>
      <c r="CK188" s="21"/>
      <c r="CL188" s="21"/>
      <c r="CM188" s="21"/>
      <c r="CN188" s="21"/>
      <c r="CO188" s="21"/>
      <c r="CP188" s="21"/>
      <c r="CQ188" s="21"/>
      <c r="CR188" s="21"/>
      <c r="CS188" s="21"/>
      <c r="CT188" s="21"/>
      <c r="CU188" s="21"/>
      <c r="CV188" s="21"/>
      <c r="CW188" s="21"/>
      <c r="CX188" s="21"/>
      <c r="CY188" s="21"/>
      <c r="CZ188" s="21"/>
      <c r="DA188" s="21"/>
      <c r="DB188" s="21"/>
      <c r="DC188" s="21"/>
    </row>
    <row r="189" customFormat="false" ht="12.75" hidden="false" customHeight="false" outlineLevel="0" collapsed="false"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  <c r="AO189" s="21"/>
      <c r="AP189" s="21"/>
      <c r="AQ189" s="21"/>
      <c r="AR189" s="21"/>
      <c r="AS189" s="21"/>
      <c r="AT189" s="21"/>
      <c r="AU189" s="21"/>
      <c r="AV189" s="21"/>
      <c r="AW189" s="21"/>
      <c r="AX189" s="21"/>
      <c r="AY189" s="21"/>
      <c r="AZ189" s="21"/>
      <c r="BA189" s="21"/>
      <c r="BB189" s="21"/>
      <c r="BC189" s="21"/>
      <c r="BD189" s="21"/>
      <c r="BE189" s="21"/>
      <c r="BF189" s="21"/>
      <c r="BG189" s="21"/>
      <c r="BH189" s="21"/>
      <c r="BI189" s="21"/>
      <c r="BJ189" s="21"/>
      <c r="BK189" s="21"/>
      <c r="BL189" s="21"/>
      <c r="BM189" s="21"/>
      <c r="BN189" s="21"/>
      <c r="BO189" s="21"/>
      <c r="BP189" s="21"/>
      <c r="BQ189" s="21"/>
      <c r="BR189" s="21"/>
      <c r="BS189" s="21"/>
      <c r="BT189" s="21"/>
      <c r="BU189" s="21"/>
      <c r="BV189" s="21"/>
      <c r="BW189" s="21"/>
      <c r="BX189" s="21"/>
      <c r="BY189" s="21"/>
      <c r="BZ189" s="21"/>
      <c r="CA189" s="21"/>
      <c r="CB189" s="21"/>
      <c r="CC189" s="21"/>
      <c r="CD189" s="21"/>
      <c r="CE189" s="21"/>
      <c r="CF189" s="21"/>
      <c r="CG189" s="21"/>
      <c r="CH189" s="21"/>
      <c r="CI189" s="21"/>
      <c r="CJ189" s="21"/>
      <c r="CK189" s="21"/>
      <c r="CL189" s="21"/>
      <c r="CM189" s="21"/>
      <c r="CN189" s="21"/>
      <c r="CO189" s="21"/>
      <c r="CP189" s="21"/>
      <c r="CQ189" s="21"/>
      <c r="CR189" s="21"/>
      <c r="CS189" s="21"/>
      <c r="CT189" s="21"/>
      <c r="CU189" s="21"/>
      <c r="CV189" s="21"/>
      <c r="CW189" s="21"/>
      <c r="CX189" s="21"/>
      <c r="CY189" s="21"/>
      <c r="CZ189" s="21"/>
      <c r="DA189" s="21"/>
      <c r="DB189" s="21"/>
      <c r="DC189" s="21"/>
    </row>
    <row r="190" customFormat="false" ht="12.75" hidden="false" customHeight="false" outlineLevel="0" collapsed="false"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  <c r="AO190" s="21"/>
      <c r="AP190" s="21"/>
      <c r="AQ190" s="21"/>
      <c r="AR190" s="21"/>
      <c r="AS190" s="21"/>
      <c r="AT190" s="21"/>
      <c r="AU190" s="21"/>
      <c r="AV190" s="21"/>
      <c r="AW190" s="21"/>
      <c r="AX190" s="21"/>
      <c r="AY190" s="21"/>
      <c r="AZ190" s="21"/>
      <c r="BA190" s="21"/>
      <c r="BB190" s="21"/>
      <c r="BC190" s="21"/>
      <c r="BD190" s="21"/>
      <c r="BE190" s="21"/>
      <c r="BF190" s="21"/>
      <c r="BG190" s="21"/>
      <c r="BH190" s="21"/>
      <c r="BI190" s="21"/>
      <c r="BJ190" s="21"/>
      <c r="BK190" s="21"/>
      <c r="BL190" s="21"/>
      <c r="BM190" s="21"/>
      <c r="BN190" s="21"/>
      <c r="BO190" s="21"/>
      <c r="BP190" s="21"/>
      <c r="BQ190" s="21"/>
      <c r="BR190" s="21"/>
      <c r="BS190" s="21"/>
      <c r="BT190" s="21"/>
      <c r="BU190" s="21"/>
      <c r="BV190" s="21"/>
      <c r="BW190" s="21"/>
      <c r="BX190" s="21"/>
      <c r="BY190" s="21"/>
      <c r="BZ190" s="21"/>
      <c r="CA190" s="21"/>
      <c r="CB190" s="21"/>
      <c r="CC190" s="21"/>
      <c r="CD190" s="21"/>
      <c r="CE190" s="21"/>
      <c r="CF190" s="21"/>
      <c r="CG190" s="21"/>
      <c r="CH190" s="21"/>
      <c r="CI190" s="21"/>
      <c r="CJ190" s="21"/>
      <c r="CK190" s="21"/>
      <c r="CL190" s="21"/>
      <c r="CM190" s="21"/>
      <c r="CN190" s="21"/>
      <c r="CO190" s="21"/>
      <c r="CP190" s="21"/>
      <c r="CQ190" s="21"/>
      <c r="CR190" s="21"/>
      <c r="CS190" s="21"/>
      <c r="CT190" s="21"/>
      <c r="CU190" s="21"/>
      <c r="CV190" s="21"/>
      <c r="CW190" s="21"/>
      <c r="CX190" s="21"/>
      <c r="CY190" s="21"/>
      <c r="CZ190" s="21"/>
      <c r="DA190" s="21"/>
      <c r="DB190" s="21"/>
      <c r="DC190" s="21"/>
    </row>
    <row r="191" customFormat="false" ht="12.75" hidden="false" customHeight="false" outlineLevel="0" collapsed="false"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  <c r="AM191" s="21"/>
      <c r="AN191" s="21"/>
      <c r="AO191" s="21"/>
      <c r="AP191" s="21"/>
      <c r="AQ191" s="21"/>
      <c r="AR191" s="21"/>
      <c r="AS191" s="21"/>
      <c r="AT191" s="21"/>
      <c r="AU191" s="21"/>
      <c r="AV191" s="21"/>
      <c r="AW191" s="21"/>
      <c r="AX191" s="21"/>
      <c r="AY191" s="21"/>
      <c r="AZ191" s="21"/>
      <c r="BA191" s="21"/>
      <c r="BB191" s="21"/>
      <c r="BC191" s="21"/>
      <c r="BD191" s="21"/>
      <c r="BE191" s="21"/>
      <c r="BF191" s="21"/>
      <c r="BG191" s="21"/>
      <c r="BH191" s="21"/>
      <c r="BI191" s="21"/>
      <c r="BJ191" s="21"/>
      <c r="BK191" s="21"/>
      <c r="BL191" s="21"/>
      <c r="BM191" s="21"/>
      <c r="BN191" s="21"/>
      <c r="BO191" s="21"/>
      <c r="BP191" s="21"/>
      <c r="BQ191" s="21"/>
      <c r="BR191" s="21"/>
      <c r="BS191" s="21"/>
      <c r="BT191" s="21"/>
      <c r="BU191" s="21"/>
      <c r="BV191" s="21"/>
      <c r="BW191" s="21"/>
      <c r="BX191" s="21"/>
      <c r="BY191" s="21"/>
      <c r="BZ191" s="21"/>
      <c r="CA191" s="21"/>
      <c r="CB191" s="21"/>
      <c r="CC191" s="21"/>
      <c r="CD191" s="21"/>
      <c r="CE191" s="21"/>
      <c r="CF191" s="21"/>
      <c r="CG191" s="21"/>
      <c r="CH191" s="21"/>
      <c r="CI191" s="21"/>
      <c r="CJ191" s="21"/>
      <c r="CK191" s="21"/>
      <c r="CL191" s="21"/>
      <c r="CM191" s="21"/>
      <c r="CN191" s="21"/>
      <c r="CO191" s="21"/>
      <c r="CP191" s="21"/>
      <c r="CQ191" s="21"/>
      <c r="CR191" s="21"/>
      <c r="CS191" s="21"/>
      <c r="CT191" s="21"/>
      <c r="CU191" s="21"/>
      <c r="CV191" s="21"/>
      <c r="CW191" s="21"/>
      <c r="CX191" s="21"/>
      <c r="CY191" s="21"/>
      <c r="CZ191" s="21"/>
      <c r="DA191" s="21"/>
      <c r="DB191" s="21"/>
      <c r="DC191" s="21"/>
    </row>
    <row r="192" customFormat="false" ht="12.75" hidden="false" customHeight="false" outlineLevel="0" collapsed="false"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  <c r="AM192" s="21"/>
      <c r="AN192" s="21"/>
      <c r="AO192" s="21"/>
      <c r="AP192" s="21"/>
      <c r="AQ192" s="21"/>
      <c r="AR192" s="21"/>
      <c r="AS192" s="21"/>
      <c r="AT192" s="21"/>
      <c r="AU192" s="21"/>
      <c r="AV192" s="21"/>
      <c r="AW192" s="21"/>
      <c r="AX192" s="21"/>
      <c r="AY192" s="21"/>
      <c r="AZ192" s="21"/>
      <c r="BA192" s="21"/>
      <c r="BB192" s="21"/>
      <c r="BC192" s="21"/>
      <c r="BD192" s="21"/>
      <c r="BE192" s="21"/>
      <c r="BF192" s="21"/>
      <c r="BG192" s="21"/>
      <c r="BH192" s="21"/>
      <c r="BI192" s="21"/>
      <c r="BJ192" s="21"/>
      <c r="BK192" s="21"/>
      <c r="BL192" s="21"/>
      <c r="BM192" s="21"/>
      <c r="BN192" s="21"/>
      <c r="BO192" s="21"/>
      <c r="BP192" s="21"/>
      <c r="BQ192" s="21"/>
      <c r="BR192" s="21"/>
      <c r="BS192" s="21"/>
      <c r="BT192" s="21"/>
      <c r="BU192" s="21"/>
      <c r="BV192" s="21"/>
      <c r="BW192" s="21"/>
      <c r="BX192" s="21"/>
      <c r="BY192" s="21"/>
      <c r="BZ192" s="21"/>
      <c r="CA192" s="21"/>
      <c r="CB192" s="21"/>
      <c r="CC192" s="21"/>
      <c r="CD192" s="21"/>
      <c r="CE192" s="21"/>
      <c r="CF192" s="21"/>
      <c r="CG192" s="21"/>
      <c r="CH192" s="21"/>
      <c r="CI192" s="21"/>
      <c r="CJ192" s="21"/>
      <c r="CK192" s="21"/>
      <c r="CL192" s="21"/>
      <c r="CM192" s="21"/>
      <c r="CN192" s="21"/>
      <c r="CO192" s="21"/>
      <c r="CP192" s="21"/>
      <c r="CQ192" s="21"/>
      <c r="CR192" s="21"/>
      <c r="CS192" s="21"/>
      <c r="CT192" s="21"/>
      <c r="CU192" s="21"/>
      <c r="CV192" s="21"/>
      <c r="CW192" s="21"/>
      <c r="CX192" s="21"/>
      <c r="CY192" s="21"/>
      <c r="CZ192" s="21"/>
      <c r="DA192" s="21"/>
      <c r="DB192" s="21"/>
      <c r="DC192" s="21"/>
    </row>
    <row r="193" customFormat="false" ht="12.75" hidden="false" customHeight="false" outlineLevel="0" collapsed="false"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  <c r="AM193" s="21"/>
      <c r="AN193" s="21"/>
      <c r="AO193" s="21"/>
      <c r="AP193" s="21"/>
      <c r="AQ193" s="21"/>
      <c r="AR193" s="21"/>
      <c r="AS193" s="21"/>
      <c r="AT193" s="21"/>
      <c r="AU193" s="21"/>
      <c r="AV193" s="21"/>
      <c r="AW193" s="21"/>
      <c r="AX193" s="21"/>
      <c r="AY193" s="21"/>
      <c r="AZ193" s="21"/>
      <c r="BA193" s="21"/>
      <c r="BB193" s="21"/>
      <c r="BC193" s="21"/>
      <c r="BD193" s="21"/>
      <c r="BE193" s="21"/>
      <c r="BF193" s="21"/>
      <c r="BG193" s="21"/>
      <c r="BH193" s="21"/>
      <c r="BI193" s="21"/>
      <c r="BJ193" s="21"/>
      <c r="BK193" s="21"/>
      <c r="BL193" s="21"/>
      <c r="BM193" s="21"/>
      <c r="BN193" s="21"/>
      <c r="BO193" s="21"/>
      <c r="BP193" s="21"/>
      <c r="BQ193" s="21"/>
      <c r="BR193" s="21"/>
      <c r="BS193" s="21"/>
      <c r="BT193" s="21"/>
      <c r="BU193" s="21"/>
      <c r="BV193" s="21"/>
      <c r="BW193" s="21"/>
      <c r="BX193" s="21"/>
      <c r="BY193" s="21"/>
      <c r="BZ193" s="21"/>
      <c r="CA193" s="21"/>
      <c r="CB193" s="21"/>
      <c r="CC193" s="21"/>
      <c r="CD193" s="21"/>
      <c r="CE193" s="21"/>
      <c r="CF193" s="21"/>
      <c r="CG193" s="21"/>
      <c r="CH193" s="21"/>
      <c r="CI193" s="21"/>
      <c r="CJ193" s="21"/>
      <c r="CK193" s="21"/>
      <c r="CL193" s="21"/>
      <c r="CM193" s="21"/>
      <c r="CN193" s="21"/>
      <c r="CO193" s="21"/>
      <c r="CP193" s="21"/>
      <c r="CQ193" s="21"/>
      <c r="CR193" s="21"/>
      <c r="CS193" s="21"/>
      <c r="CT193" s="21"/>
      <c r="CU193" s="21"/>
      <c r="CV193" s="21"/>
      <c r="CW193" s="21"/>
      <c r="CX193" s="21"/>
      <c r="CY193" s="21"/>
      <c r="CZ193" s="21"/>
      <c r="DA193" s="21"/>
      <c r="DB193" s="21"/>
      <c r="DC193" s="21"/>
    </row>
    <row r="194" customFormat="false" ht="12.75" hidden="false" customHeight="false" outlineLevel="0" collapsed="false"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21"/>
      <c r="AN194" s="21"/>
      <c r="AO194" s="21"/>
      <c r="AP194" s="21"/>
      <c r="AQ194" s="21"/>
      <c r="AR194" s="21"/>
      <c r="AS194" s="21"/>
      <c r="AT194" s="21"/>
      <c r="AU194" s="21"/>
      <c r="AV194" s="21"/>
      <c r="AW194" s="21"/>
      <c r="AX194" s="21"/>
      <c r="AY194" s="21"/>
      <c r="AZ194" s="21"/>
      <c r="BA194" s="21"/>
      <c r="BB194" s="21"/>
      <c r="BC194" s="21"/>
      <c r="BD194" s="21"/>
      <c r="BE194" s="21"/>
      <c r="BF194" s="21"/>
      <c r="BG194" s="21"/>
      <c r="BH194" s="21"/>
      <c r="BI194" s="21"/>
      <c r="BJ194" s="21"/>
      <c r="BK194" s="21"/>
      <c r="BL194" s="21"/>
      <c r="BM194" s="21"/>
      <c r="BN194" s="21"/>
      <c r="BO194" s="21"/>
      <c r="BP194" s="21"/>
      <c r="BQ194" s="21"/>
      <c r="BR194" s="21"/>
      <c r="BS194" s="21"/>
      <c r="BT194" s="21"/>
      <c r="BU194" s="21"/>
      <c r="BV194" s="21"/>
      <c r="BW194" s="21"/>
      <c r="BX194" s="21"/>
      <c r="BY194" s="21"/>
      <c r="BZ194" s="21"/>
      <c r="CA194" s="21"/>
      <c r="CB194" s="21"/>
      <c r="CC194" s="21"/>
      <c r="CD194" s="21"/>
      <c r="CE194" s="21"/>
      <c r="CF194" s="21"/>
      <c r="CG194" s="21"/>
      <c r="CH194" s="21"/>
      <c r="CI194" s="21"/>
      <c r="CJ194" s="21"/>
      <c r="CK194" s="21"/>
      <c r="CL194" s="21"/>
      <c r="CM194" s="21"/>
      <c r="CN194" s="21"/>
      <c r="CO194" s="21"/>
      <c r="CP194" s="21"/>
      <c r="CQ194" s="21"/>
      <c r="CR194" s="21"/>
      <c r="CS194" s="21"/>
      <c r="CT194" s="21"/>
      <c r="CU194" s="21"/>
      <c r="CV194" s="21"/>
      <c r="CW194" s="21"/>
      <c r="CX194" s="21"/>
      <c r="CY194" s="21"/>
      <c r="CZ194" s="21"/>
      <c r="DA194" s="21"/>
      <c r="DB194" s="21"/>
      <c r="DC194" s="21"/>
    </row>
    <row r="195" customFormat="false" ht="12.75" hidden="false" customHeight="false" outlineLevel="0" collapsed="false"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  <c r="AO195" s="21"/>
      <c r="AP195" s="21"/>
      <c r="AQ195" s="21"/>
      <c r="AR195" s="21"/>
      <c r="AS195" s="21"/>
      <c r="AT195" s="21"/>
      <c r="AU195" s="21"/>
      <c r="AV195" s="21"/>
      <c r="AW195" s="21"/>
      <c r="AX195" s="21"/>
      <c r="AY195" s="21"/>
      <c r="AZ195" s="21"/>
      <c r="BA195" s="21"/>
      <c r="BB195" s="21"/>
      <c r="BC195" s="21"/>
      <c r="BD195" s="21"/>
      <c r="BE195" s="21"/>
      <c r="BF195" s="21"/>
      <c r="BG195" s="21"/>
      <c r="BH195" s="21"/>
      <c r="BI195" s="21"/>
      <c r="BJ195" s="21"/>
      <c r="BK195" s="21"/>
      <c r="BL195" s="21"/>
      <c r="BM195" s="21"/>
      <c r="BN195" s="21"/>
      <c r="BO195" s="21"/>
      <c r="BP195" s="21"/>
      <c r="BQ195" s="21"/>
      <c r="BR195" s="21"/>
      <c r="BS195" s="21"/>
      <c r="BT195" s="21"/>
      <c r="BU195" s="21"/>
      <c r="BV195" s="21"/>
      <c r="BW195" s="21"/>
      <c r="BX195" s="21"/>
      <c r="BY195" s="21"/>
      <c r="BZ195" s="21"/>
      <c r="CA195" s="21"/>
      <c r="CB195" s="21"/>
      <c r="CC195" s="21"/>
      <c r="CD195" s="21"/>
      <c r="CE195" s="21"/>
      <c r="CF195" s="21"/>
      <c r="CG195" s="21"/>
      <c r="CH195" s="21"/>
      <c r="CI195" s="21"/>
      <c r="CJ195" s="21"/>
      <c r="CK195" s="21"/>
      <c r="CL195" s="21"/>
      <c r="CM195" s="21"/>
      <c r="CN195" s="21"/>
      <c r="CO195" s="21"/>
      <c r="CP195" s="21"/>
      <c r="CQ195" s="21"/>
      <c r="CR195" s="21"/>
      <c r="CS195" s="21"/>
      <c r="CT195" s="21"/>
      <c r="CU195" s="21"/>
      <c r="CV195" s="21"/>
      <c r="CW195" s="21"/>
      <c r="CX195" s="21"/>
      <c r="CY195" s="21"/>
      <c r="CZ195" s="21"/>
      <c r="DA195" s="21"/>
      <c r="DB195" s="21"/>
      <c r="DC195" s="21"/>
    </row>
    <row r="196" customFormat="false" ht="12.75" hidden="false" customHeight="false" outlineLevel="0" collapsed="false"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 s="21"/>
      <c r="AL196" s="21"/>
      <c r="AM196" s="21"/>
      <c r="AN196" s="21"/>
      <c r="AO196" s="21"/>
      <c r="AP196" s="21"/>
      <c r="AQ196" s="21"/>
      <c r="AR196" s="21"/>
      <c r="AS196" s="21"/>
      <c r="AT196" s="21"/>
      <c r="AU196" s="21"/>
      <c r="AV196" s="21"/>
      <c r="AW196" s="21"/>
      <c r="AX196" s="21"/>
      <c r="AY196" s="21"/>
      <c r="AZ196" s="21"/>
      <c r="BA196" s="21"/>
      <c r="BB196" s="21"/>
      <c r="BC196" s="21"/>
      <c r="BD196" s="21"/>
      <c r="BE196" s="21"/>
      <c r="BF196" s="21"/>
      <c r="BG196" s="21"/>
      <c r="BH196" s="21"/>
      <c r="BI196" s="21"/>
      <c r="BJ196" s="21"/>
      <c r="BK196" s="21"/>
      <c r="BL196" s="21"/>
      <c r="BM196" s="21"/>
      <c r="BN196" s="21"/>
      <c r="BO196" s="21"/>
      <c r="BP196" s="21"/>
      <c r="BQ196" s="21"/>
      <c r="BR196" s="21"/>
      <c r="BS196" s="21"/>
      <c r="BT196" s="21"/>
      <c r="BU196" s="21"/>
      <c r="BV196" s="21"/>
      <c r="BW196" s="21"/>
      <c r="BX196" s="21"/>
      <c r="BY196" s="21"/>
      <c r="BZ196" s="21"/>
      <c r="CA196" s="21"/>
      <c r="CB196" s="21"/>
      <c r="CC196" s="21"/>
      <c r="CD196" s="21"/>
      <c r="CE196" s="21"/>
      <c r="CF196" s="21"/>
      <c r="CG196" s="21"/>
      <c r="CH196" s="21"/>
      <c r="CI196" s="21"/>
      <c r="CJ196" s="21"/>
      <c r="CK196" s="21"/>
      <c r="CL196" s="21"/>
      <c r="CM196" s="21"/>
      <c r="CN196" s="21"/>
      <c r="CO196" s="21"/>
      <c r="CP196" s="21"/>
      <c r="CQ196" s="21"/>
      <c r="CR196" s="21"/>
      <c r="CS196" s="21"/>
      <c r="CT196" s="21"/>
      <c r="CU196" s="21"/>
      <c r="CV196" s="21"/>
      <c r="CW196" s="21"/>
      <c r="CX196" s="21"/>
      <c r="CY196" s="21"/>
      <c r="CZ196" s="21"/>
      <c r="DA196" s="21"/>
      <c r="DB196" s="21"/>
      <c r="DC196" s="21"/>
    </row>
    <row r="197" customFormat="false" ht="12.75" hidden="false" customHeight="false" outlineLevel="0" collapsed="false"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  <c r="AM197" s="21"/>
      <c r="AN197" s="21"/>
      <c r="AO197" s="21"/>
      <c r="AP197" s="21"/>
      <c r="AQ197" s="21"/>
      <c r="AR197" s="21"/>
      <c r="AS197" s="21"/>
      <c r="AT197" s="21"/>
      <c r="AU197" s="21"/>
      <c r="AV197" s="21"/>
      <c r="AW197" s="21"/>
      <c r="AX197" s="21"/>
      <c r="AY197" s="21"/>
      <c r="AZ197" s="21"/>
      <c r="BA197" s="21"/>
      <c r="BB197" s="21"/>
      <c r="BC197" s="21"/>
      <c r="BD197" s="21"/>
      <c r="BE197" s="21"/>
      <c r="BF197" s="21"/>
      <c r="BG197" s="21"/>
      <c r="BH197" s="21"/>
      <c r="BI197" s="21"/>
      <c r="BJ197" s="21"/>
      <c r="BK197" s="21"/>
      <c r="BL197" s="21"/>
      <c r="BM197" s="21"/>
      <c r="BN197" s="21"/>
      <c r="BO197" s="21"/>
      <c r="BP197" s="21"/>
      <c r="BQ197" s="21"/>
      <c r="BR197" s="21"/>
      <c r="BS197" s="21"/>
      <c r="BT197" s="21"/>
      <c r="BU197" s="21"/>
      <c r="BV197" s="21"/>
      <c r="BW197" s="21"/>
      <c r="BX197" s="21"/>
      <c r="BY197" s="21"/>
      <c r="BZ197" s="21"/>
      <c r="CA197" s="21"/>
      <c r="CB197" s="21"/>
      <c r="CC197" s="21"/>
      <c r="CD197" s="21"/>
      <c r="CE197" s="21"/>
      <c r="CF197" s="21"/>
      <c r="CG197" s="21"/>
      <c r="CH197" s="21"/>
      <c r="CI197" s="21"/>
      <c r="CJ197" s="21"/>
      <c r="CK197" s="21"/>
      <c r="CL197" s="21"/>
      <c r="CM197" s="21"/>
      <c r="CN197" s="21"/>
      <c r="CO197" s="21"/>
      <c r="CP197" s="21"/>
      <c r="CQ197" s="21"/>
      <c r="CR197" s="21"/>
      <c r="CS197" s="21"/>
      <c r="CT197" s="21"/>
      <c r="CU197" s="21"/>
      <c r="CV197" s="21"/>
      <c r="CW197" s="21"/>
      <c r="CX197" s="21"/>
      <c r="CY197" s="21"/>
      <c r="CZ197" s="21"/>
      <c r="DA197" s="21"/>
      <c r="DB197" s="21"/>
      <c r="DC197" s="21"/>
    </row>
    <row r="198" customFormat="false" ht="12.75" hidden="false" customHeight="false" outlineLevel="0" collapsed="false"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  <c r="AN198" s="21"/>
      <c r="AO198" s="21"/>
      <c r="AP198" s="21"/>
      <c r="AQ198" s="21"/>
      <c r="AR198" s="21"/>
      <c r="AS198" s="21"/>
      <c r="AT198" s="21"/>
      <c r="AU198" s="21"/>
      <c r="AV198" s="21"/>
      <c r="AW198" s="21"/>
      <c r="AX198" s="21"/>
      <c r="AY198" s="21"/>
      <c r="AZ198" s="21"/>
      <c r="BA198" s="21"/>
      <c r="BB198" s="21"/>
      <c r="BC198" s="21"/>
      <c r="BD198" s="21"/>
      <c r="BE198" s="21"/>
      <c r="BF198" s="21"/>
      <c r="BG198" s="21"/>
      <c r="BH198" s="21"/>
      <c r="BI198" s="21"/>
      <c r="BJ198" s="21"/>
      <c r="BK198" s="21"/>
      <c r="BL198" s="21"/>
      <c r="BM198" s="21"/>
      <c r="BN198" s="21"/>
      <c r="BO198" s="21"/>
      <c r="BP198" s="21"/>
      <c r="BQ198" s="21"/>
      <c r="BR198" s="21"/>
      <c r="BS198" s="21"/>
      <c r="BT198" s="21"/>
      <c r="BU198" s="21"/>
      <c r="BV198" s="21"/>
      <c r="BW198" s="21"/>
      <c r="BX198" s="21"/>
      <c r="BY198" s="21"/>
      <c r="BZ198" s="21"/>
      <c r="CA198" s="21"/>
      <c r="CB198" s="21"/>
      <c r="CC198" s="21"/>
      <c r="CD198" s="21"/>
      <c r="CE198" s="21"/>
      <c r="CF198" s="21"/>
      <c r="CG198" s="21"/>
      <c r="CH198" s="21"/>
      <c r="CI198" s="21"/>
      <c r="CJ198" s="21"/>
      <c r="CK198" s="21"/>
      <c r="CL198" s="21"/>
      <c r="CM198" s="21"/>
      <c r="CN198" s="21"/>
      <c r="CO198" s="21"/>
      <c r="CP198" s="21"/>
      <c r="CQ198" s="21"/>
      <c r="CR198" s="21"/>
      <c r="CS198" s="21"/>
      <c r="CT198" s="21"/>
      <c r="CU198" s="21"/>
      <c r="CV198" s="21"/>
      <c r="CW198" s="21"/>
      <c r="CX198" s="21"/>
      <c r="CY198" s="21"/>
      <c r="CZ198" s="21"/>
      <c r="DA198" s="21"/>
      <c r="DB198" s="21"/>
      <c r="DC198" s="21"/>
    </row>
    <row r="199" customFormat="false" ht="12.75" hidden="false" customHeight="false" outlineLevel="0" collapsed="false"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  <c r="AN199" s="21"/>
      <c r="AO199" s="21"/>
      <c r="AP199" s="21"/>
      <c r="AQ199" s="21"/>
      <c r="AR199" s="21"/>
      <c r="AS199" s="21"/>
      <c r="AT199" s="21"/>
      <c r="AU199" s="21"/>
      <c r="AV199" s="21"/>
      <c r="AW199" s="21"/>
      <c r="AX199" s="21"/>
      <c r="AY199" s="21"/>
      <c r="AZ199" s="21"/>
      <c r="BA199" s="21"/>
      <c r="BB199" s="21"/>
      <c r="BC199" s="21"/>
      <c r="BD199" s="21"/>
      <c r="BE199" s="21"/>
      <c r="BF199" s="21"/>
      <c r="BG199" s="21"/>
      <c r="BH199" s="21"/>
      <c r="BI199" s="21"/>
      <c r="BJ199" s="21"/>
      <c r="BK199" s="21"/>
      <c r="BL199" s="21"/>
      <c r="BM199" s="21"/>
      <c r="BN199" s="21"/>
      <c r="BO199" s="21"/>
      <c r="BP199" s="21"/>
      <c r="BQ199" s="21"/>
      <c r="BR199" s="21"/>
      <c r="BS199" s="21"/>
      <c r="BT199" s="21"/>
      <c r="BU199" s="21"/>
      <c r="BV199" s="21"/>
      <c r="BW199" s="21"/>
      <c r="BX199" s="21"/>
      <c r="BY199" s="21"/>
      <c r="BZ199" s="21"/>
      <c r="CA199" s="21"/>
      <c r="CB199" s="21"/>
      <c r="CC199" s="21"/>
      <c r="CD199" s="21"/>
      <c r="CE199" s="21"/>
      <c r="CF199" s="21"/>
      <c r="CG199" s="21"/>
      <c r="CH199" s="21"/>
      <c r="CI199" s="21"/>
      <c r="CJ199" s="21"/>
      <c r="CK199" s="21"/>
      <c r="CL199" s="21"/>
      <c r="CM199" s="21"/>
      <c r="CN199" s="21"/>
      <c r="CO199" s="21"/>
      <c r="CP199" s="21"/>
      <c r="CQ199" s="21"/>
      <c r="CR199" s="21"/>
      <c r="CS199" s="21"/>
      <c r="CT199" s="21"/>
      <c r="CU199" s="21"/>
      <c r="CV199" s="21"/>
      <c r="CW199" s="21"/>
      <c r="CX199" s="21"/>
      <c r="CY199" s="21"/>
      <c r="CZ199" s="21"/>
      <c r="DA199" s="21"/>
      <c r="DB199" s="21"/>
      <c r="DC199" s="21"/>
    </row>
    <row r="200" customFormat="false" ht="12.75" hidden="false" customHeight="false" outlineLevel="0" collapsed="false"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21"/>
      <c r="AQ200" s="21"/>
      <c r="AR200" s="21"/>
      <c r="AS200" s="21"/>
      <c r="AT200" s="21"/>
      <c r="AU200" s="21"/>
      <c r="AV200" s="21"/>
      <c r="AW200" s="21"/>
      <c r="AX200" s="21"/>
      <c r="AY200" s="21"/>
      <c r="AZ200" s="21"/>
      <c r="BA200" s="21"/>
      <c r="BB200" s="21"/>
      <c r="BC200" s="21"/>
      <c r="BD200" s="21"/>
      <c r="BE200" s="21"/>
      <c r="BF200" s="21"/>
      <c r="BG200" s="21"/>
      <c r="BH200" s="21"/>
      <c r="BI200" s="21"/>
      <c r="BJ200" s="21"/>
      <c r="BK200" s="21"/>
      <c r="BL200" s="21"/>
      <c r="BM200" s="21"/>
      <c r="BN200" s="21"/>
      <c r="BO200" s="21"/>
      <c r="BP200" s="21"/>
      <c r="BQ200" s="21"/>
      <c r="BR200" s="21"/>
      <c r="BS200" s="21"/>
      <c r="BT200" s="21"/>
      <c r="BU200" s="21"/>
      <c r="BV200" s="21"/>
      <c r="BW200" s="21"/>
      <c r="BX200" s="21"/>
      <c r="BY200" s="21"/>
      <c r="BZ200" s="21"/>
      <c r="CA200" s="21"/>
      <c r="CB200" s="21"/>
      <c r="CC200" s="21"/>
      <c r="CD200" s="21"/>
      <c r="CE200" s="21"/>
      <c r="CF200" s="21"/>
      <c r="CG200" s="21"/>
      <c r="CH200" s="21"/>
      <c r="CI200" s="21"/>
      <c r="CJ200" s="21"/>
      <c r="CK200" s="21"/>
      <c r="CL200" s="21"/>
      <c r="CM200" s="21"/>
      <c r="CN200" s="21"/>
      <c r="CO200" s="21"/>
      <c r="CP200" s="21"/>
      <c r="CQ200" s="21"/>
      <c r="CR200" s="21"/>
      <c r="CS200" s="21"/>
      <c r="CT200" s="21"/>
      <c r="CU200" s="21"/>
      <c r="CV200" s="21"/>
      <c r="CW200" s="21"/>
      <c r="CX200" s="21"/>
      <c r="CY200" s="21"/>
      <c r="CZ200" s="21"/>
      <c r="DA200" s="21"/>
      <c r="DB200" s="21"/>
      <c r="DC200" s="21"/>
    </row>
    <row r="201" customFormat="false" ht="12.75" hidden="false" customHeight="false" outlineLevel="0" collapsed="false"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  <c r="AM201" s="21"/>
      <c r="AN201" s="21"/>
      <c r="AO201" s="21"/>
      <c r="AP201" s="21"/>
      <c r="AQ201" s="21"/>
      <c r="AR201" s="21"/>
      <c r="AS201" s="21"/>
      <c r="AT201" s="21"/>
      <c r="AU201" s="21"/>
      <c r="AV201" s="21"/>
      <c r="AW201" s="21"/>
      <c r="AX201" s="21"/>
      <c r="AY201" s="21"/>
      <c r="AZ201" s="21"/>
      <c r="BA201" s="21"/>
      <c r="BB201" s="21"/>
      <c r="BC201" s="21"/>
      <c r="BD201" s="21"/>
      <c r="BE201" s="21"/>
      <c r="BF201" s="21"/>
      <c r="BG201" s="21"/>
      <c r="BH201" s="21"/>
      <c r="BI201" s="21"/>
      <c r="BJ201" s="21"/>
      <c r="BK201" s="21"/>
      <c r="BL201" s="21"/>
      <c r="BM201" s="21"/>
      <c r="BN201" s="21"/>
      <c r="BO201" s="21"/>
      <c r="BP201" s="21"/>
      <c r="BQ201" s="21"/>
      <c r="BR201" s="21"/>
      <c r="BS201" s="21"/>
      <c r="BT201" s="21"/>
      <c r="BU201" s="21"/>
      <c r="BV201" s="21"/>
      <c r="BW201" s="21"/>
      <c r="BX201" s="21"/>
      <c r="BY201" s="21"/>
      <c r="BZ201" s="21"/>
      <c r="CA201" s="21"/>
      <c r="CB201" s="21"/>
      <c r="CC201" s="21"/>
      <c r="CD201" s="21"/>
      <c r="CE201" s="21"/>
      <c r="CF201" s="21"/>
      <c r="CG201" s="21"/>
      <c r="CH201" s="21"/>
      <c r="CI201" s="21"/>
      <c r="CJ201" s="21"/>
      <c r="CK201" s="21"/>
      <c r="CL201" s="21"/>
      <c r="CM201" s="21"/>
      <c r="CN201" s="21"/>
      <c r="CO201" s="21"/>
      <c r="CP201" s="21"/>
      <c r="CQ201" s="21"/>
      <c r="CR201" s="21"/>
      <c r="CS201" s="21"/>
      <c r="CT201" s="21"/>
      <c r="CU201" s="21"/>
      <c r="CV201" s="21"/>
      <c r="CW201" s="21"/>
      <c r="CX201" s="21"/>
      <c r="CY201" s="21"/>
      <c r="CZ201" s="21"/>
      <c r="DA201" s="21"/>
      <c r="DB201" s="21"/>
      <c r="DC201" s="21"/>
    </row>
    <row r="202" customFormat="false" ht="12.75" hidden="false" customHeight="false" outlineLevel="0" collapsed="false"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  <c r="AL202" s="21"/>
      <c r="AM202" s="21"/>
      <c r="AN202" s="21"/>
      <c r="AO202" s="21"/>
      <c r="AP202" s="21"/>
      <c r="AQ202" s="21"/>
      <c r="AR202" s="21"/>
      <c r="AS202" s="21"/>
      <c r="AT202" s="21"/>
      <c r="AU202" s="21"/>
      <c r="AV202" s="21"/>
      <c r="AW202" s="21"/>
      <c r="AX202" s="21"/>
      <c r="AY202" s="21"/>
      <c r="AZ202" s="21"/>
      <c r="BA202" s="21"/>
      <c r="BB202" s="21"/>
      <c r="BC202" s="21"/>
      <c r="BD202" s="21"/>
      <c r="BE202" s="21"/>
      <c r="BF202" s="21"/>
      <c r="BG202" s="21"/>
      <c r="BH202" s="21"/>
      <c r="BI202" s="21"/>
      <c r="BJ202" s="21"/>
      <c r="BK202" s="21"/>
      <c r="BL202" s="21"/>
      <c r="BM202" s="21"/>
      <c r="BN202" s="21"/>
      <c r="BO202" s="21"/>
      <c r="BP202" s="21"/>
      <c r="BQ202" s="21"/>
      <c r="BR202" s="21"/>
      <c r="BS202" s="21"/>
      <c r="BT202" s="21"/>
      <c r="BU202" s="21"/>
      <c r="BV202" s="21"/>
      <c r="BW202" s="21"/>
      <c r="BX202" s="21"/>
      <c r="BY202" s="21"/>
      <c r="BZ202" s="21"/>
      <c r="CA202" s="21"/>
      <c r="CB202" s="21"/>
      <c r="CC202" s="21"/>
      <c r="CD202" s="21"/>
      <c r="CE202" s="21"/>
      <c r="CF202" s="21"/>
      <c r="CG202" s="21"/>
      <c r="CH202" s="21"/>
      <c r="CI202" s="21"/>
      <c r="CJ202" s="21"/>
      <c r="CK202" s="21"/>
      <c r="CL202" s="21"/>
      <c r="CM202" s="21"/>
      <c r="CN202" s="21"/>
      <c r="CO202" s="21"/>
      <c r="CP202" s="21"/>
      <c r="CQ202" s="21"/>
      <c r="CR202" s="21"/>
      <c r="CS202" s="21"/>
      <c r="CT202" s="21"/>
      <c r="CU202" s="21"/>
      <c r="CV202" s="21"/>
      <c r="CW202" s="21"/>
      <c r="CX202" s="21"/>
      <c r="CY202" s="21"/>
      <c r="CZ202" s="21"/>
      <c r="DA202" s="21"/>
      <c r="DB202" s="21"/>
      <c r="DC202" s="21"/>
    </row>
    <row r="203" customFormat="false" ht="12.75" hidden="false" customHeight="false" outlineLevel="0" collapsed="false"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  <c r="AM203" s="21"/>
      <c r="AN203" s="21"/>
      <c r="AO203" s="21"/>
      <c r="AP203" s="21"/>
      <c r="AQ203" s="21"/>
      <c r="AR203" s="21"/>
      <c r="AS203" s="21"/>
      <c r="AT203" s="21"/>
      <c r="AU203" s="21"/>
      <c r="AV203" s="21"/>
      <c r="AW203" s="21"/>
      <c r="AX203" s="21"/>
      <c r="AY203" s="21"/>
      <c r="AZ203" s="21"/>
      <c r="BA203" s="21"/>
      <c r="BB203" s="21"/>
      <c r="BC203" s="21"/>
      <c r="BD203" s="21"/>
      <c r="BE203" s="21"/>
      <c r="BF203" s="21"/>
      <c r="BG203" s="21"/>
      <c r="BH203" s="21"/>
      <c r="BI203" s="21"/>
      <c r="BJ203" s="21"/>
      <c r="BK203" s="21"/>
      <c r="BL203" s="21"/>
      <c r="BM203" s="21"/>
      <c r="BN203" s="21"/>
      <c r="BO203" s="21"/>
      <c r="BP203" s="21"/>
      <c r="BQ203" s="21"/>
      <c r="BR203" s="21"/>
      <c r="BS203" s="21"/>
      <c r="BT203" s="21"/>
      <c r="BU203" s="21"/>
      <c r="BV203" s="21"/>
      <c r="BW203" s="21"/>
      <c r="BX203" s="21"/>
      <c r="BY203" s="21"/>
      <c r="BZ203" s="21"/>
      <c r="CA203" s="21"/>
      <c r="CB203" s="21"/>
      <c r="CC203" s="21"/>
      <c r="CD203" s="21"/>
      <c r="CE203" s="21"/>
      <c r="CF203" s="21"/>
      <c r="CG203" s="21"/>
      <c r="CH203" s="21"/>
      <c r="CI203" s="21"/>
      <c r="CJ203" s="21"/>
      <c r="CK203" s="21"/>
      <c r="CL203" s="21"/>
      <c r="CM203" s="21"/>
      <c r="CN203" s="21"/>
      <c r="CO203" s="21"/>
      <c r="CP203" s="21"/>
      <c r="CQ203" s="21"/>
      <c r="CR203" s="21"/>
      <c r="CS203" s="21"/>
      <c r="CT203" s="21"/>
      <c r="CU203" s="21"/>
      <c r="CV203" s="21"/>
      <c r="CW203" s="21"/>
      <c r="CX203" s="21"/>
      <c r="CY203" s="21"/>
      <c r="CZ203" s="21"/>
      <c r="DA203" s="21"/>
      <c r="DB203" s="21"/>
      <c r="DC203" s="21"/>
    </row>
    <row r="204" customFormat="false" ht="12.75" hidden="false" customHeight="false" outlineLevel="0" collapsed="false"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  <c r="AN204" s="21"/>
      <c r="AO204" s="21"/>
      <c r="AP204" s="21"/>
      <c r="AQ204" s="21"/>
      <c r="AR204" s="21"/>
      <c r="AS204" s="21"/>
      <c r="AT204" s="21"/>
      <c r="AU204" s="21"/>
      <c r="AV204" s="21"/>
      <c r="AW204" s="21"/>
      <c r="AX204" s="21"/>
      <c r="AY204" s="21"/>
      <c r="AZ204" s="21"/>
      <c r="BA204" s="21"/>
      <c r="BB204" s="21"/>
      <c r="BC204" s="21"/>
      <c r="BD204" s="21"/>
      <c r="BE204" s="21"/>
      <c r="BF204" s="21"/>
      <c r="BG204" s="21"/>
      <c r="BH204" s="21"/>
      <c r="BI204" s="21"/>
      <c r="BJ204" s="21"/>
      <c r="BK204" s="21"/>
      <c r="BL204" s="21"/>
      <c r="BM204" s="21"/>
      <c r="BN204" s="21"/>
      <c r="BO204" s="21"/>
      <c r="BP204" s="21"/>
      <c r="BQ204" s="21"/>
      <c r="BR204" s="21"/>
      <c r="BS204" s="21"/>
      <c r="BT204" s="21"/>
      <c r="BU204" s="21"/>
      <c r="BV204" s="21"/>
      <c r="BW204" s="21"/>
      <c r="BX204" s="21"/>
      <c r="BY204" s="21"/>
      <c r="BZ204" s="21"/>
      <c r="CA204" s="21"/>
      <c r="CB204" s="21"/>
      <c r="CC204" s="21"/>
      <c r="CD204" s="21"/>
      <c r="CE204" s="21"/>
      <c r="CF204" s="21"/>
      <c r="CG204" s="21"/>
      <c r="CH204" s="21"/>
      <c r="CI204" s="21"/>
      <c r="CJ204" s="21"/>
      <c r="CK204" s="21"/>
      <c r="CL204" s="21"/>
      <c r="CM204" s="21"/>
      <c r="CN204" s="21"/>
      <c r="CO204" s="21"/>
      <c r="CP204" s="21"/>
      <c r="CQ204" s="21"/>
      <c r="CR204" s="21"/>
      <c r="CS204" s="21"/>
      <c r="CT204" s="21"/>
      <c r="CU204" s="21"/>
      <c r="CV204" s="21"/>
      <c r="CW204" s="21"/>
      <c r="CX204" s="21"/>
      <c r="CY204" s="21"/>
      <c r="CZ204" s="21"/>
      <c r="DA204" s="21"/>
      <c r="DB204" s="21"/>
      <c r="DC204" s="21"/>
    </row>
    <row r="205" customFormat="false" ht="12.75" hidden="false" customHeight="false" outlineLevel="0" collapsed="false"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  <c r="AM205" s="21"/>
      <c r="AN205" s="21"/>
      <c r="AO205" s="21"/>
      <c r="AP205" s="21"/>
      <c r="AQ205" s="21"/>
      <c r="AR205" s="21"/>
      <c r="AS205" s="21"/>
      <c r="AT205" s="21"/>
      <c r="AU205" s="21"/>
      <c r="AV205" s="21"/>
      <c r="AW205" s="21"/>
      <c r="AX205" s="21"/>
      <c r="AY205" s="21"/>
      <c r="AZ205" s="21"/>
      <c r="BA205" s="21"/>
      <c r="BB205" s="21"/>
      <c r="BC205" s="21"/>
      <c r="BD205" s="21"/>
      <c r="BE205" s="21"/>
      <c r="BF205" s="21"/>
      <c r="BG205" s="21"/>
      <c r="BH205" s="21"/>
      <c r="BI205" s="21"/>
      <c r="BJ205" s="21"/>
      <c r="BK205" s="21"/>
      <c r="BL205" s="21"/>
      <c r="BM205" s="21"/>
      <c r="BN205" s="21"/>
      <c r="BO205" s="21"/>
      <c r="BP205" s="21"/>
      <c r="BQ205" s="21"/>
      <c r="BR205" s="21"/>
      <c r="BS205" s="21"/>
      <c r="BT205" s="21"/>
      <c r="BU205" s="21"/>
      <c r="BV205" s="21"/>
      <c r="BW205" s="21"/>
      <c r="BX205" s="21"/>
      <c r="BY205" s="21"/>
      <c r="BZ205" s="21"/>
      <c r="CA205" s="21"/>
      <c r="CB205" s="21"/>
      <c r="CC205" s="21"/>
      <c r="CD205" s="21"/>
      <c r="CE205" s="21"/>
      <c r="CF205" s="21"/>
      <c r="CG205" s="21"/>
      <c r="CH205" s="21"/>
      <c r="CI205" s="21"/>
      <c r="CJ205" s="21"/>
      <c r="CK205" s="21"/>
      <c r="CL205" s="21"/>
      <c r="CM205" s="21"/>
      <c r="CN205" s="21"/>
      <c r="CO205" s="21"/>
      <c r="CP205" s="21"/>
      <c r="CQ205" s="21"/>
      <c r="CR205" s="21"/>
      <c r="CS205" s="21"/>
      <c r="CT205" s="21"/>
      <c r="CU205" s="21"/>
      <c r="CV205" s="21"/>
      <c r="CW205" s="21"/>
      <c r="CX205" s="21"/>
      <c r="CY205" s="21"/>
      <c r="CZ205" s="21"/>
      <c r="DA205" s="21"/>
      <c r="DB205" s="21"/>
      <c r="DC205" s="21"/>
    </row>
    <row r="206" customFormat="false" ht="12.75" hidden="false" customHeight="false" outlineLevel="0" collapsed="false"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  <c r="AM206" s="21"/>
      <c r="AN206" s="21"/>
      <c r="AO206" s="21"/>
      <c r="AP206" s="21"/>
      <c r="AQ206" s="21"/>
      <c r="AR206" s="21"/>
      <c r="AS206" s="21"/>
      <c r="AT206" s="21"/>
      <c r="AU206" s="21"/>
      <c r="AV206" s="21"/>
      <c r="AW206" s="21"/>
      <c r="AX206" s="21"/>
      <c r="AY206" s="21"/>
      <c r="AZ206" s="21"/>
      <c r="BA206" s="21"/>
      <c r="BB206" s="21"/>
      <c r="BC206" s="21"/>
      <c r="BD206" s="21"/>
      <c r="BE206" s="21"/>
      <c r="BF206" s="21"/>
      <c r="BG206" s="21"/>
      <c r="BH206" s="21"/>
      <c r="BI206" s="21"/>
      <c r="BJ206" s="21"/>
      <c r="BK206" s="21"/>
      <c r="BL206" s="21"/>
      <c r="BM206" s="21"/>
      <c r="BN206" s="21"/>
      <c r="BO206" s="21"/>
      <c r="BP206" s="21"/>
      <c r="BQ206" s="21"/>
      <c r="BR206" s="21"/>
      <c r="BS206" s="21"/>
      <c r="BT206" s="21"/>
      <c r="BU206" s="21"/>
      <c r="BV206" s="21"/>
      <c r="BW206" s="21"/>
      <c r="BX206" s="21"/>
      <c r="BY206" s="21"/>
      <c r="BZ206" s="21"/>
      <c r="CA206" s="21"/>
      <c r="CB206" s="21"/>
      <c r="CC206" s="21"/>
      <c r="CD206" s="21"/>
      <c r="CE206" s="21"/>
      <c r="CF206" s="21"/>
      <c r="CG206" s="21"/>
      <c r="CH206" s="21"/>
      <c r="CI206" s="21"/>
      <c r="CJ206" s="21"/>
      <c r="CK206" s="21"/>
      <c r="CL206" s="21"/>
      <c r="CM206" s="21"/>
      <c r="CN206" s="21"/>
      <c r="CO206" s="21"/>
      <c r="CP206" s="21"/>
      <c r="CQ206" s="21"/>
      <c r="CR206" s="21"/>
      <c r="CS206" s="21"/>
      <c r="CT206" s="21"/>
      <c r="CU206" s="21"/>
      <c r="CV206" s="21"/>
      <c r="CW206" s="21"/>
      <c r="CX206" s="21"/>
      <c r="CY206" s="21"/>
      <c r="CZ206" s="21"/>
      <c r="DA206" s="21"/>
      <c r="DB206" s="21"/>
      <c r="DC206" s="21"/>
    </row>
    <row r="207" customFormat="false" ht="12.75" hidden="false" customHeight="false" outlineLevel="0" collapsed="false"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  <c r="AN207" s="21"/>
      <c r="AO207" s="21"/>
      <c r="AP207" s="21"/>
      <c r="AQ207" s="21"/>
      <c r="AR207" s="21"/>
      <c r="AS207" s="21"/>
      <c r="AT207" s="21"/>
      <c r="AU207" s="21"/>
      <c r="AV207" s="21"/>
      <c r="AW207" s="21"/>
      <c r="AX207" s="21"/>
      <c r="AY207" s="21"/>
      <c r="AZ207" s="21"/>
      <c r="BA207" s="21"/>
      <c r="BB207" s="21"/>
      <c r="BC207" s="21"/>
      <c r="BD207" s="21"/>
      <c r="BE207" s="21"/>
      <c r="BF207" s="21"/>
      <c r="BG207" s="21"/>
      <c r="BH207" s="21"/>
      <c r="BI207" s="21"/>
      <c r="BJ207" s="21"/>
      <c r="BK207" s="21"/>
      <c r="BL207" s="21"/>
      <c r="BM207" s="21"/>
      <c r="BN207" s="21"/>
      <c r="BO207" s="21"/>
      <c r="BP207" s="21"/>
      <c r="BQ207" s="21"/>
      <c r="BR207" s="21"/>
      <c r="BS207" s="21"/>
      <c r="BT207" s="21"/>
      <c r="BU207" s="21"/>
      <c r="BV207" s="21"/>
      <c r="BW207" s="21"/>
      <c r="BX207" s="21"/>
      <c r="BY207" s="21"/>
      <c r="BZ207" s="21"/>
      <c r="CA207" s="21"/>
      <c r="CB207" s="21"/>
      <c r="CC207" s="21"/>
      <c r="CD207" s="21"/>
      <c r="CE207" s="21"/>
      <c r="CF207" s="21"/>
      <c r="CG207" s="21"/>
      <c r="CH207" s="21"/>
      <c r="CI207" s="21"/>
      <c r="CJ207" s="21"/>
      <c r="CK207" s="21"/>
      <c r="CL207" s="21"/>
      <c r="CM207" s="21"/>
      <c r="CN207" s="21"/>
      <c r="CO207" s="21"/>
      <c r="CP207" s="21"/>
      <c r="CQ207" s="21"/>
      <c r="CR207" s="21"/>
      <c r="CS207" s="21"/>
      <c r="CT207" s="21"/>
      <c r="CU207" s="21"/>
      <c r="CV207" s="21"/>
      <c r="CW207" s="21"/>
      <c r="CX207" s="21"/>
      <c r="CY207" s="21"/>
      <c r="CZ207" s="21"/>
      <c r="DA207" s="21"/>
      <c r="DB207" s="21"/>
      <c r="DC207" s="21"/>
    </row>
    <row r="208" customFormat="false" ht="12.75" hidden="false" customHeight="false" outlineLevel="0" collapsed="false"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  <c r="AN208" s="21"/>
      <c r="AO208" s="21"/>
      <c r="AP208" s="21"/>
      <c r="AQ208" s="21"/>
      <c r="AR208" s="21"/>
      <c r="AS208" s="21"/>
      <c r="AT208" s="21"/>
      <c r="AU208" s="21"/>
      <c r="AV208" s="21"/>
      <c r="AW208" s="21"/>
      <c r="AX208" s="21"/>
      <c r="AY208" s="21"/>
      <c r="AZ208" s="21"/>
      <c r="BA208" s="21"/>
      <c r="BB208" s="21"/>
      <c r="BC208" s="21"/>
      <c r="BD208" s="21"/>
      <c r="BE208" s="21"/>
      <c r="BF208" s="21"/>
      <c r="BG208" s="21"/>
      <c r="BH208" s="21"/>
      <c r="BI208" s="21"/>
      <c r="BJ208" s="21"/>
      <c r="BK208" s="21"/>
      <c r="BL208" s="21"/>
      <c r="BM208" s="21"/>
      <c r="BN208" s="21"/>
      <c r="BO208" s="21"/>
      <c r="BP208" s="21"/>
      <c r="BQ208" s="21"/>
      <c r="BR208" s="21"/>
      <c r="BS208" s="21"/>
      <c r="BT208" s="21"/>
      <c r="BU208" s="21"/>
      <c r="BV208" s="21"/>
      <c r="BW208" s="21"/>
      <c r="BX208" s="21"/>
      <c r="BY208" s="21"/>
      <c r="BZ208" s="21"/>
      <c r="CA208" s="21"/>
      <c r="CB208" s="21"/>
      <c r="CC208" s="21"/>
      <c r="CD208" s="21"/>
      <c r="CE208" s="21"/>
      <c r="CF208" s="21"/>
      <c r="CG208" s="21"/>
      <c r="CH208" s="21"/>
      <c r="CI208" s="21"/>
      <c r="CJ208" s="21"/>
      <c r="CK208" s="21"/>
      <c r="CL208" s="21"/>
      <c r="CM208" s="21"/>
      <c r="CN208" s="21"/>
      <c r="CO208" s="21"/>
      <c r="CP208" s="21"/>
      <c r="CQ208" s="21"/>
      <c r="CR208" s="21"/>
      <c r="CS208" s="21"/>
      <c r="CT208" s="21"/>
      <c r="CU208" s="21"/>
      <c r="CV208" s="21"/>
      <c r="CW208" s="21"/>
      <c r="CX208" s="21"/>
      <c r="CY208" s="21"/>
      <c r="CZ208" s="21"/>
      <c r="DA208" s="21"/>
      <c r="DB208" s="21"/>
      <c r="DC208" s="21"/>
    </row>
    <row r="209" customFormat="false" ht="12.75" hidden="false" customHeight="false" outlineLevel="0" collapsed="false"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1"/>
      <c r="AS209" s="21"/>
      <c r="AT209" s="21"/>
      <c r="AU209" s="21"/>
      <c r="AV209" s="21"/>
      <c r="AW209" s="21"/>
      <c r="AX209" s="21"/>
      <c r="AY209" s="21"/>
      <c r="AZ209" s="21"/>
      <c r="BA209" s="21"/>
      <c r="BB209" s="21"/>
      <c r="BC209" s="21"/>
      <c r="BD209" s="21"/>
      <c r="BE209" s="21"/>
      <c r="BF209" s="21"/>
      <c r="BG209" s="21"/>
      <c r="BH209" s="21"/>
      <c r="BI209" s="21"/>
      <c r="BJ209" s="21"/>
      <c r="BK209" s="21"/>
      <c r="BL209" s="21"/>
      <c r="BM209" s="21"/>
      <c r="BN209" s="21"/>
      <c r="BO209" s="21"/>
      <c r="BP209" s="21"/>
      <c r="BQ209" s="21"/>
      <c r="BR209" s="21"/>
      <c r="BS209" s="21"/>
      <c r="BT209" s="21"/>
      <c r="BU209" s="21"/>
      <c r="BV209" s="21"/>
      <c r="BW209" s="21"/>
      <c r="BX209" s="21"/>
      <c r="BY209" s="21"/>
      <c r="BZ209" s="21"/>
      <c r="CA209" s="21"/>
      <c r="CB209" s="21"/>
      <c r="CC209" s="21"/>
      <c r="CD209" s="21"/>
      <c r="CE209" s="21"/>
      <c r="CF209" s="21"/>
      <c r="CG209" s="21"/>
      <c r="CH209" s="21"/>
      <c r="CI209" s="21"/>
      <c r="CJ209" s="21"/>
      <c r="CK209" s="21"/>
      <c r="CL209" s="21"/>
      <c r="CM209" s="21"/>
      <c r="CN209" s="21"/>
      <c r="CO209" s="21"/>
      <c r="CP209" s="21"/>
      <c r="CQ209" s="21"/>
      <c r="CR209" s="21"/>
      <c r="CS209" s="21"/>
      <c r="CT209" s="21"/>
      <c r="CU209" s="21"/>
      <c r="CV209" s="21"/>
      <c r="CW209" s="21"/>
      <c r="CX209" s="21"/>
      <c r="CY209" s="21"/>
      <c r="CZ209" s="21"/>
      <c r="DA209" s="21"/>
      <c r="DB209" s="21"/>
      <c r="DC209" s="21"/>
    </row>
    <row r="210" customFormat="false" ht="12.75" hidden="false" customHeight="false" outlineLevel="0" collapsed="false"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  <c r="AN210" s="21"/>
      <c r="AO210" s="21"/>
      <c r="AP210" s="21"/>
      <c r="AQ210" s="21"/>
      <c r="AR210" s="21"/>
      <c r="AS210" s="21"/>
      <c r="AT210" s="21"/>
      <c r="AU210" s="21"/>
      <c r="AV210" s="21"/>
      <c r="AW210" s="21"/>
      <c r="AX210" s="21"/>
      <c r="AY210" s="21"/>
      <c r="AZ210" s="21"/>
      <c r="BA210" s="21"/>
      <c r="BB210" s="21"/>
      <c r="BC210" s="21"/>
      <c r="BD210" s="21"/>
      <c r="BE210" s="21"/>
      <c r="BF210" s="21"/>
      <c r="BG210" s="21"/>
      <c r="BH210" s="21"/>
      <c r="BI210" s="21"/>
      <c r="BJ210" s="21"/>
      <c r="BK210" s="21"/>
      <c r="BL210" s="21"/>
      <c r="BM210" s="21"/>
      <c r="BN210" s="21"/>
      <c r="BO210" s="21"/>
      <c r="BP210" s="21"/>
      <c r="BQ210" s="21"/>
      <c r="BR210" s="21"/>
      <c r="BS210" s="21"/>
      <c r="BT210" s="21"/>
      <c r="BU210" s="21"/>
      <c r="BV210" s="21"/>
      <c r="BW210" s="21"/>
      <c r="BX210" s="21"/>
      <c r="BY210" s="21"/>
      <c r="BZ210" s="21"/>
      <c r="CA210" s="21"/>
      <c r="CB210" s="21"/>
      <c r="CC210" s="21"/>
      <c r="CD210" s="21"/>
      <c r="CE210" s="21"/>
      <c r="CF210" s="21"/>
      <c r="CG210" s="21"/>
      <c r="CH210" s="21"/>
      <c r="CI210" s="21"/>
      <c r="CJ210" s="21"/>
      <c r="CK210" s="21"/>
      <c r="CL210" s="21"/>
      <c r="CM210" s="21"/>
      <c r="CN210" s="21"/>
      <c r="CO210" s="21"/>
      <c r="CP210" s="21"/>
      <c r="CQ210" s="21"/>
      <c r="CR210" s="21"/>
      <c r="CS210" s="21"/>
      <c r="CT210" s="21"/>
      <c r="CU210" s="21"/>
      <c r="CV210" s="21"/>
      <c r="CW210" s="21"/>
      <c r="CX210" s="21"/>
      <c r="CY210" s="21"/>
      <c r="CZ210" s="21"/>
      <c r="DA210" s="21"/>
      <c r="DB210" s="21"/>
      <c r="DC210" s="21"/>
    </row>
    <row r="211" customFormat="false" ht="12.75" hidden="false" customHeight="false" outlineLevel="0" collapsed="false"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 s="21"/>
      <c r="AL211" s="21"/>
      <c r="AM211" s="21"/>
      <c r="AN211" s="21"/>
      <c r="AO211" s="21"/>
      <c r="AP211" s="21"/>
      <c r="AQ211" s="21"/>
      <c r="AR211" s="21"/>
      <c r="AS211" s="21"/>
      <c r="AT211" s="21"/>
      <c r="AU211" s="21"/>
      <c r="AV211" s="21"/>
      <c r="AW211" s="21"/>
      <c r="AX211" s="21"/>
      <c r="AY211" s="21"/>
      <c r="AZ211" s="21"/>
      <c r="BA211" s="21"/>
      <c r="BB211" s="21"/>
      <c r="BC211" s="21"/>
      <c r="BD211" s="21"/>
      <c r="BE211" s="21"/>
      <c r="BF211" s="21"/>
      <c r="BG211" s="21"/>
      <c r="BH211" s="21"/>
      <c r="BI211" s="21"/>
      <c r="BJ211" s="21"/>
      <c r="BK211" s="21"/>
      <c r="BL211" s="21"/>
      <c r="BM211" s="21"/>
      <c r="BN211" s="21"/>
      <c r="BO211" s="21"/>
      <c r="BP211" s="21"/>
      <c r="BQ211" s="21"/>
      <c r="BR211" s="21"/>
      <c r="BS211" s="21"/>
      <c r="BT211" s="21"/>
      <c r="BU211" s="21"/>
      <c r="BV211" s="21"/>
      <c r="BW211" s="21"/>
      <c r="BX211" s="21"/>
      <c r="BY211" s="21"/>
      <c r="BZ211" s="21"/>
      <c r="CA211" s="21"/>
      <c r="CB211" s="21"/>
      <c r="CC211" s="21"/>
      <c r="CD211" s="21"/>
      <c r="CE211" s="21"/>
      <c r="CF211" s="21"/>
      <c r="CG211" s="21"/>
      <c r="CH211" s="21"/>
      <c r="CI211" s="21"/>
      <c r="CJ211" s="21"/>
      <c r="CK211" s="21"/>
      <c r="CL211" s="21"/>
      <c r="CM211" s="21"/>
      <c r="CN211" s="21"/>
      <c r="CO211" s="21"/>
      <c r="CP211" s="21"/>
      <c r="CQ211" s="21"/>
      <c r="CR211" s="21"/>
      <c r="CS211" s="21"/>
      <c r="CT211" s="21"/>
      <c r="CU211" s="21"/>
      <c r="CV211" s="21"/>
      <c r="CW211" s="21"/>
      <c r="CX211" s="21"/>
      <c r="CY211" s="21"/>
      <c r="CZ211" s="21"/>
      <c r="DA211" s="21"/>
      <c r="DB211" s="21"/>
      <c r="DC211" s="21"/>
    </row>
    <row r="212" customFormat="false" ht="12.75" hidden="false" customHeight="false" outlineLevel="0" collapsed="false"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  <c r="AM212" s="21"/>
      <c r="AN212" s="21"/>
      <c r="AO212" s="21"/>
      <c r="AP212" s="21"/>
      <c r="AQ212" s="21"/>
      <c r="AR212" s="21"/>
      <c r="AS212" s="21"/>
      <c r="AT212" s="21"/>
      <c r="AU212" s="21"/>
      <c r="AV212" s="21"/>
      <c r="AW212" s="21"/>
      <c r="AX212" s="21"/>
      <c r="AY212" s="21"/>
      <c r="AZ212" s="21"/>
      <c r="BA212" s="21"/>
      <c r="BB212" s="21"/>
      <c r="BC212" s="21"/>
      <c r="BD212" s="21"/>
      <c r="BE212" s="21"/>
      <c r="BF212" s="21"/>
      <c r="BG212" s="21"/>
      <c r="BH212" s="21"/>
      <c r="BI212" s="21"/>
      <c r="BJ212" s="21"/>
      <c r="BK212" s="21"/>
      <c r="BL212" s="21"/>
      <c r="BM212" s="21"/>
      <c r="BN212" s="21"/>
      <c r="BO212" s="21"/>
      <c r="BP212" s="21"/>
      <c r="BQ212" s="21"/>
      <c r="BR212" s="21"/>
      <c r="BS212" s="21"/>
      <c r="BT212" s="21"/>
      <c r="BU212" s="21"/>
      <c r="BV212" s="21"/>
      <c r="BW212" s="21"/>
      <c r="BX212" s="21"/>
      <c r="BY212" s="21"/>
      <c r="BZ212" s="21"/>
      <c r="CA212" s="21"/>
      <c r="CB212" s="21"/>
      <c r="CC212" s="21"/>
      <c r="CD212" s="21"/>
      <c r="CE212" s="21"/>
      <c r="CF212" s="21"/>
      <c r="CG212" s="21"/>
      <c r="CH212" s="21"/>
      <c r="CI212" s="21"/>
      <c r="CJ212" s="21"/>
      <c r="CK212" s="21"/>
      <c r="CL212" s="21"/>
      <c r="CM212" s="21"/>
      <c r="CN212" s="21"/>
      <c r="CO212" s="21"/>
      <c r="CP212" s="21"/>
      <c r="CQ212" s="21"/>
      <c r="CR212" s="21"/>
      <c r="CS212" s="21"/>
      <c r="CT212" s="21"/>
      <c r="CU212" s="21"/>
      <c r="CV212" s="21"/>
      <c r="CW212" s="21"/>
      <c r="CX212" s="21"/>
      <c r="CY212" s="21"/>
      <c r="CZ212" s="21"/>
      <c r="DA212" s="21"/>
      <c r="DB212" s="21"/>
      <c r="DC212" s="21"/>
    </row>
    <row r="213" customFormat="false" ht="12.75" hidden="false" customHeight="false" outlineLevel="0" collapsed="false"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  <c r="AM213" s="21"/>
      <c r="AN213" s="21"/>
      <c r="AO213" s="21"/>
      <c r="AP213" s="21"/>
      <c r="AQ213" s="21"/>
      <c r="AR213" s="21"/>
      <c r="AS213" s="21"/>
      <c r="AT213" s="21"/>
      <c r="AU213" s="21"/>
      <c r="AV213" s="21"/>
      <c r="AW213" s="21"/>
      <c r="AX213" s="21"/>
      <c r="AY213" s="21"/>
      <c r="AZ213" s="21"/>
      <c r="BA213" s="21"/>
      <c r="BB213" s="21"/>
      <c r="BC213" s="21"/>
      <c r="BD213" s="21"/>
      <c r="BE213" s="21"/>
      <c r="BF213" s="21"/>
      <c r="BG213" s="21"/>
      <c r="BH213" s="21"/>
      <c r="BI213" s="21"/>
      <c r="BJ213" s="21"/>
      <c r="BK213" s="21"/>
      <c r="BL213" s="21"/>
      <c r="BM213" s="21"/>
      <c r="BN213" s="21"/>
      <c r="BO213" s="21"/>
      <c r="BP213" s="21"/>
      <c r="BQ213" s="21"/>
      <c r="BR213" s="21"/>
      <c r="BS213" s="21"/>
      <c r="BT213" s="21"/>
      <c r="BU213" s="21"/>
      <c r="BV213" s="21"/>
      <c r="BW213" s="21"/>
      <c r="BX213" s="21"/>
      <c r="BY213" s="21"/>
      <c r="BZ213" s="21"/>
      <c r="CA213" s="21"/>
      <c r="CB213" s="21"/>
      <c r="CC213" s="21"/>
      <c r="CD213" s="21"/>
      <c r="CE213" s="21"/>
      <c r="CF213" s="21"/>
      <c r="CG213" s="21"/>
      <c r="CH213" s="21"/>
      <c r="CI213" s="21"/>
      <c r="CJ213" s="21"/>
      <c r="CK213" s="21"/>
      <c r="CL213" s="21"/>
      <c r="CM213" s="21"/>
      <c r="CN213" s="21"/>
      <c r="CO213" s="21"/>
      <c r="CP213" s="21"/>
      <c r="CQ213" s="21"/>
      <c r="CR213" s="21"/>
      <c r="CS213" s="21"/>
      <c r="CT213" s="21"/>
      <c r="CU213" s="21"/>
      <c r="CV213" s="21"/>
      <c r="CW213" s="21"/>
      <c r="CX213" s="21"/>
      <c r="CY213" s="21"/>
      <c r="CZ213" s="21"/>
      <c r="DA213" s="21"/>
      <c r="DB213" s="21"/>
      <c r="DC213" s="21"/>
    </row>
    <row r="214" customFormat="false" ht="12.75" hidden="false" customHeight="false" outlineLevel="0" collapsed="false"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  <c r="AN214" s="21"/>
      <c r="AO214" s="21"/>
      <c r="AP214" s="21"/>
      <c r="AQ214" s="21"/>
      <c r="AR214" s="21"/>
      <c r="AS214" s="21"/>
      <c r="AT214" s="21"/>
      <c r="AU214" s="21"/>
      <c r="AV214" s="21"/>
      <c r="AW214" s="21"/>
      <c r="AX214" s="21"/>
      <c r="AY214" s="21"/>
      <c r="AZ214" s="21"/>
      <c r="BA214" s="21"/>
      <c r="BB214" s="21"/>
      <c r="BC214" s="21"/>
      <c r="BD214" s="21"/>
      <c r="BE214" s="21"/>
      <c r="BF214" s="21"/>
      <c r="BG214" s="21"/>
      <c r="BH214" s="21"/>
      <c r="BI214" s="21"/>
      <c r="BJ214" s="21"/>
      <c r="BK214" s="21"/>
      <c r="BL214" s="21"/>
      <c r="BM214" s="21"/>
      <c r="BN214" s="21"/>
      <c r="BO214" s="21"/>
      <c r="BP214" s="21"/>
      <c r="BQ214" s="21"/>
      <c r="BR214" s="21"/>
      <c r="BS214" s="21"/>
      <c r="BT214" s="21"/>
      <c r="BU214" s="21"/>
      <c r="BV214" s="21"/>
      <c r="BW214" s="21"/>
      <c r="BX214" s="21"/>
      <c r="BY214" s="21"/>
      <c r="BZ214" s="21"/>
      <c r="CA214" s="21"/>
      <c r="CB214" s="21"/>
      <c r="CC214" s="21"/>
      <c r="CD214" s="21"/>
      <c r="CE214" s="21"/>
      <c r="CF214" s="21"/>
      <c r="CG214" s="21"/>
      <c r="CH214" s="21"/>
      <c r="CI214" s="21"/>
      <c r="CJ214" s="21"/>
      <c r="CK214" s="21"/>
      <c r="CL214" s="21"/>
      <c r="CM214" s="21"/>
      <c r="CN214" s="21"/>
      <c r="CO214" s="21"/>
      <c r="CP214" s="21"/>
      <c r="CQ214" s="21"/>
      <c r="CR214" s="21"/>
      <c r="CS214" s="21"/>
      <c r="CT214" s="21"/>
      <c r="CU214" s="21"/>
      <c r="CV214" s="21"/>
      <c r="CW214" s="21"/>
      <c r="CX214" s="21"/>
      <c r="CY214" s="21"/>
      <c r="CZ214" s="21"/>
      <c r="DA214" s="21"/>
      <c r="DB214" s="21"/>
      <c r="DC214" s="21"/>
    </row>
    <row r="215" customFormat="false" ht="12.75" hidden="false" customHeight="false" outlineLevel="0" collapsed="false"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  <c r="AM215" s="21"/>
      <c r="AN215" s="21"/>
      <c r="AO215" s="21"/>
      <c r="AP215" s="21"/>
      <c r="AQ215" s="21"/>
      <c r="AR215" s="21"/>
      <c r="AS215" s="21"/>
      <c r="AT215" s="21"/>
      <c r="AU215" s="21"/>
      <c r="AV215" s="21"/>
      <c r="AW215" s="21"/>
      <c r="AX215" s="21"/>
      <c r="AY215" s="21"/>
      <c r="AZ215" s="21"/>
      <c r="BA215" s="21"/>
      <c r="BB215" s="21"/>
      <c r="BC215" s="21"/>
      <c r="BD215" s="21"/>
      <c r="BE215" s="21"/>
      <c r="BF215" s="21"/>
      <c r="BG215" s="21"/>
      <c r="BH215" s="21"/>
      <c r="BI215" s="21"/>
      <c r="BJ215" s="21"/>
      <c r="BK215" s="21"/>
      <c r="BL215" s="21"/>
      <c r="BM215" s="21"/>
      <c r="BN215" s="21"/>
      <c r="BO215" s="21"/>
      <c r="BP215" s="21"/>
      <c r="BQ215" s="21"/>
      <c r="BR215" s="21"/>
      <c r="BS215" s="21"/>
      <c r="BT215" s="21"/>
      <c r="BU215" s="21"/>
      <c r="BV215" s="21"/>
      <c r="BW215" s="21"/>
      <c r="BX215" s="21"/>
      <c r="BY215" s="21"/>
      <c r="BZ215" s="21"/>
      <c r="CA215" s="21"/>
      <c r="CB215" s="21"/>
      <c r="CC215" s="21"/>
      <c r="CD215" s="21"/>
      <c r="CE215" s="21"/>
      <c r="CF215" s="21"/>
      <c r="CG215" s="21"/>
      <c r="CH215" s="21"/>
      <c r="CI215" s="21"/>
      <c r="CJ215" s="21"/>
      <c r="CK215" s="21"/>
      <c r="CL215" s="21"/>
      <c r="CM215" s="21"/>
      <c r="CN215" s="21"/>
      <c r="CO215" s="21"/>
      <c r="CP215" s="21"/>
      <c r="CQ215" s="21"/>
      <c r="CR215" s="21"/>
      <c r="CS215" s="21"/>
      <c r="CT215" s="21"/>
      <c r="CU215" s="21"/>
      <c r="CV215" s="21"/>
      <c r="CW215" s="21"/>
      <c r="CX215" s="21"/>
      <c r="CY215" s="21"/>
      <c r="CZ215" s="21"/>
      <c r="DA215" s="21"/>
      <c r="DB215" s="21"/>
      <c r="DC215" s="21"/>
    </row>
    <row r="216" customFormat="false" ht="12.75" hidden="false" customHeight="false" outlineLevel="0" collapsed="false"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  <c r="AP216" s="21"/>
      <c r="AQ216" s="21"/>
      <c r="AR216" s="21"/>
      <c r="AS216" s="21"/>
      <c r="AT216" s="21"/>
      <c r="AU216" s="21"/>
      <c r="AV216" s="21"/>
      <c r="AW216" s="21"/>
      <c r="AX216" s="21"/>
      <c r="AY216" s="21"/>
      <c r="AZ216" s="21"/>
      <c r="BA216" s="21"/>
      <c r="BB216" s="21"/>
      <c r="BC216" s="21"/>
      <c r="BD216" s="21"/>
      <c r="BE216" s="21"/>
      <c r="BF216" s="21"/>
      <c r="BG216" s="21"/>
      <c r="BH216" s="21"/>
      <c r="BI216" s="21"/>
      <c r="BJ216" s="21"/>
      <c r="BK216" s="21"/>
      <c r="BL216" s="21"/>
      <c r="BM216" s="21"/>
      <c r="BN216" s="21"/>
      <c r="BO216" s="21"/>
      <c r="BP216" s="21"/>
      <c r="BQ216" s="21"/>
      <c r="BR216" s="21"/>
      <c r="BS216" s="21"/>
      <c r="BT216" s="21"/>
      <c r="BU216" s="21"/>
      <c r="BV216" s="21"/>
      <c r="BW216" s="21"/>
      <c r="BX216" s="21"/>
      <c r="BY216" s="21"/>
      <c r="BZ216" s="21"/>
      <c r="CA216" s="21"/>
      <c r="CB216" s="21"/>
      <c r="CC216" s="21"/>
      <c r="CD216" s="21"/>
      <c r="CE216" s="21"/>
      <c r="CF216" s="21"/>
      <c r="CG216" s="21"/>
      <c r="CH216" s="21"/>
      <c r="CI216" s="21"/>
      <c r="CJ216" s="21"/>
      <c r="CK216" s="21"/>
      <c r="CL216" s="21"/>
      <c r="CM216" s="21"/>
      <c r="CN216" s="21"/>
      <c r="CO216" s="21"/>
      <c r="CP216" s="21"/>
      <c r="CQ216" s="21"/>
      <c r="CR216" s="21"/>
      <c r="CS216" s="21"/>
      <c r="CT216" s="21"/>
      <c r="CU216" s="21"/>
      <c r="CV216" s="21"/>
      <c r="CW216" s="21"/>
      <c r="CX216" s="21"/>
      <c r="CY216" s="21"/>
      <c r="CZ216" s="21"/>
      <c r="DA216" s="21"/>
      <c r="DB216" s="21"/>
      <c r="DC216" s="21"/>
    </row>
    <row r="217" customFormat="false" ht="12.75" hidden="false" customHeight="false" outlineLevel="0" collapsed="false"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21"/>
      <c r="AP217" s="21"/>
      <c r="AQ217" s="21"/>
      <c r="AR217" s="21"/>
      <c r="AS217" s="21"/>
      <c r="AT217" s="21"/>
      <c r="AU217" s="21"/>
      <c r="AV217" s="21"/>
      <c r="AW217" s="21"/>
      <c r="AX217" s="21"/>
      <c r="AY217" s="21"/>
      <c r="AZ217" s="21"/>
      <c r="BA217" s="21"/>
      <c r="BB217" s="21"/>
      <c r="BC217" s="21"/>
      <c r="BD217" s="21"/>
      <c r="BE217" s="21"/>
      <c r="BF217" s="21"/>
      <c r="BG217" s="21"/>
      <c r="BH217" s="21"/>
      <c r="BI217" s="21"/>
      <c r="BJ217" s="21"/>
      <c r="BK217" s="21"/>
      <c r="BL217" s="21"/>
      <c r="BM217" s="21"/>
      <c r="BN217" s="21"/>
      <c r="BO217" s="21"/>
      <c r="BP217" s="21"/>
      <c r="BQ217" s="21"/>
      <c r="BR217" s="21"/>
      <c r="BS217" s="21"/>
      <c r="BT217" s="21"/>
      <c r="BU217" s="21"/>
      <c r="BV217" s="21"/>
      <c r="BW217" s="21"/>
      <c r="BX217" s="21"/>
      <c r="BY217" s="21"/>
      <c r="BZ217" s="21"/>
      <c r="CA217" s="21"/>
      <c r="CB217" s="21"/>
      <c r="CC217" s="21"/>
      <c r="CD217" s="21"/>
      <c r="CE217" s="21"/>
      <c r="CF217" s="21"/>
      <c r="CG217" s="21"/>
      <c r="CH217" s="21"/>
      <c r="CI217" s="21"/>
      <c r="CJ217" s="21"/>
      <c r="CK217" s="21"/>
      <c r="CL217" s="21"/>
      <c r="CM217" s="21"/>
      <c r="CN217" s="21"/>
      <c r="CO217" s="21"/>
      <c r="CP217" s="21"/>
      <c r="CQ217" s="21"/>
      <c r="CR217" s="21"/>
      <c r="CS217" s="21"/>
      <c r="CT217" s="21"/>
      <c r="CU217" s="21"/>
      <c r="CV217" s="21"/>
      <c r="CW217" s="21"/>
      <c r="CX217" s="21"/>
      <c r="CY217" s="21"/>
      <c r="CZ217" s="21"/>
      <c r="DA217" s="21"/>
      <c r="DB217" s="21"/>
      <c r="DC217" s="21"/>
    </row>
    <row r="218" customFormat="false" ht="12.75" hidden="false" customHeight="false" outlineLevel="0" collapsed="false"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  <c r="AN218" s="21"/>
      <c r="AO218" s="21"/>
      <c r="AP218" s="21"/>
      <c r="AQ218" s="21"/>
      <c r="AR218" s="21"/>
      <c r="AS218" s="21"/>
      <c r="AT218" s="21"/>
      <c r="AU218" s="21"/>
      <c r="AV218" s="21"/>
      <c r="AW218" s="21"/>
      <c r="AX218" s="21"/>
      <c r="AY218" s="21"/>
      <c r="AZ218" s="21"/>
      <c r="BA218" s="21"/>
      <c r="BB218" s="21"/>
      <c r="BC218" s="21"/>
      <c r="BD218" s="21"/>
      <c r="BE218" s="21"/>
      <c r="BF218" s="21"/>
      <c r="BG218" s="21"/>
      <c r="BH218" s="21"/>
      <c r="BI218" s="21"/>
      <c r="BJ218" s="21"/>
      <c r="BK218" s="21"/>
      <c r="BL218" s="21"/>
      <c r="BM218" s="21"/>
      <c r="BN218" s="21"/>
      <c r="BO218" s="21"/>
      <c r="BP218" s="21"/>
      <c r="BQ218" s="21"/>
      <c r="BR218" s="21"/>
      <c r="BS218" s="21"/>
      <c r="BT218" s="21"/>
      <c r="BU218" s="21"/>
      <c r="BV218" s="21"/>
      <c r="BW218" s="21"/>
      <c r="BX218" s="21"/>
      <c r="BY218" s="21"/>
      <c r="BZ218" s="21"/>
      <c r="CA218" s="21"/>
      <c r="CB218" s="21"/>
      <c r="CC218" s="21"/>
      <c r="CD218" s="21"/>
      <c r="CE218" s="21"/>
      <c r="CF218" s="21"/>
      <c r="CG218" s="21"/>
      <c r="CH218" s="21"/>
      <c r="CI218" s="21"/>
      <c r="CJ218" s="21"/>
      <c r="CK218" s="21"/>
      <c r="CL218" s="21"/>
      <c r="CM218" s="21"/>
      <c r="CN218" s="21"/>
      <c r="CO218" s="21"/>
      <c r="CP218" s="21"/>
      <c r="CQ218" s="21"/>
      <c r="CR218" s="21"/>
      <c r="CS218" s="21"/>
      <c r="CT218" s="21"/>
      <c r="CU218" s="21"/>
      <c r="CV218" s="21"/>
      <c r="CW218" s="21"/>
      <c r="CX218" s="21"/>
      <c r="CY218" s="21"/>
      <c r="CZ218" s="21"/>
      <c r="DA218" s="21"/>
      <c r="DB218" s="21"/>
      <c r="DC218" s="21"/>
    </row>
    <row r="219" customFormat="false" ht="12.75" hidden="false" customHeight="false" outlineLevel="0" collapsed="false"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  <c r="AN219" s="21"/>
      <c r="AO219" s="21"/>
      <c r="AP219" s="21"/>
      <c r="AQ219" s="21"/>
      <c r="AR219" s="21"/>
      <c r="AS219" s="21"/>
      <c r="AT219" s="21"/>
      <c r="AU219" s="21"/>
      <c r="AV219" s="21"/>
      <c r="AW219" s="21"/>
      <c r="AX219" s="21"/>
      <c r="AY219" s="21"/>
      <c r="AZ219" s="21"/>
      <c r="BA219" s="21"/>
      <c r="BB219" s="21"/>
      <c r="BC219" s="21"/>
      <c r="BD219" s="21"/>
      <c r="BE219" s="21"/>
      <c r="BF219" s="21"/>
      <c r="BG219" s="21"/>
      <c r="BH219" s="21"/>
      <c r="BI219" s="21"/>
      <c r="BJ219" s="21"/>
      <c r="BK219" s="21"/>
      <c r="BL219" s="21"/>
      <c r="BM219" s="21"/>
      <c r="BN219" s="21"/>
      <c r="BO219" s="21"/>
      <c r="BP219" s="21"/>
      <c r="BQ219" s="21"/>
      <c r="BR219" s="21"/>
      <c r="BS219" s="21"/>
      <c r="BT219" s="21"/>
      <c r="BU219" s="21"/>
      <c r="BV219" s="21"/>
      <c r="BW219" s="21"/>
      <c r="BX219" s="21"/>
      <c r="BY219" s="21"/>
      <c r="BZ219" s="21"/>
      <c r="CA219" s="21"/>
      <c r="CB219" s="21"/>
      <c r="CC219" s="21"/>
      <c r="CD219" s="21"/>
      <c r="CE219" s="21"/>
      <c r="CF219" s="21"/>
      <c r="CG219" s="21"/>
      <c r="CH219" s="21"/>
      <c r="CI219" s="21"/>
      <c r="CJ219" s="21"/>
      <c r="CK219" s="21"/>
      <c r="CL219" s="21"/>
      <c r="CM219" s="21"/>
      <c r="CN219" s="21"/>
      <c r="CO219" s="21"/>
      <c r="CP219" s="21"/>
      <c r="CQ219" s="21"/>
      <c r="CR219" s="21"/>
      <c r="CS219" s="21"/>
      <c r="CT219" s="21"/>
      <c r="CU219" s="21"/>
      <c r="CV219" s="21"/>
      <c r="CW219" s="21"/>
      <c r="CX219" s="21"/>
      <c r="CY219" s="21"/>
      <c r="CZ219" s="21"/>
      <c r="DA219" s="21"/>
      <c r="DB219" s="21"/>
      <c r="DC219" s="21"/>
    </row>
    <row r="220" customFormat="false" ht="12.75" hidden="false" customHeight="false" outlineLevel="0" collapsed="false"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  <c r="AM220" s="21"/>
      <c r="AN220" s="21"/>
      <c r="AO220" s="21"/>
      <c r="AP220" s="21"/>
      <c r="AQ220" s="21"/>
      <c r="AR220" s="21"/>
      <c r="AS220" s="21"/>
      <c r="AT220" s="21"/>
      <c r="AU220" s="21"/>
      <c r="AV220" s="21"/>
      <c r="AW220" s="21"/>
      <c r="AX220" s="21"/>
      <c r="AY220" s="21"/>
      <c r="AZ220" s="21"/>
      <c r="BA220" s="21"/>
      <c r="BB220" s="21"/>
      <c r="BC220" s="21"/>
      <c r="BD220" s="21"/>
      <c r="BE220" s="21"/>
      <c r="BF220" s="21"/>
      <c r="BG220" s="21"/>
      <c r="BH220" s="21"/>
      <c r="BI220" s="21"/>
      <c r="BJ220" s="21"/>
      <c r="BK220" s="21"/>
      <c r="BL220" s="21"/>
      <c r="BM220" s="21"/>
      <c r="BN220" s="21"/>
      <c r="BO220" s="21"/>
      <c r="BP220" s="21"/>
      <c r="BQ220" s="21"/>
      <c r="BR220" s="21"/>
      <c r="BS220" s="21"/>
      <c r="BT220" s="21"/>
      <c r="BU220" s="21"/>
      <c r="BV220" s="21"/>
      <c r="BW220" s="21"/>
      <c r="BX220" s="21"/>
      <c r="BY220" s="21"/>
      <c r="BZ220" s="21"/>
      <c r="CA220" s="21"/>
      <c r="CB220" s="21"/>
      <c r="CC220" s="21"/>
      <c r="CD220" s="21"/>
      <c r="CE220" s="21"/>
      <c r="CF220" s="21"/>
      <c r="CG220" s="21"/>
      <c r="CH220" s="21"/>
      <c r="CI220" s="21"/>
      <c r="CJ220" s="21"/>
      <c r="CK220" s="21"/>
      <c r="CL220" s="21"/>
      <c r="CM220" s="21"/>
      <c r="CN220" s="21"/>
      <c r="CO220" s="21"/>
      <c r="CP220" s="21"/>
      <c r="CQ220" s="21"/>
      <c r="CR220" s="21"/>
      <c r="CS220" s="21"/>
      <c r="CT220" s="21"/>
      <c r="CU220" s="21"/>
      <c r="CV220" s="21"/>
      <c r="CW220" s="21"/>
      <c r="CX220" s="21"/>
      <c r="CY220" s="21"/>
      <c r="CZ220" s="21"/>
      <c r="DA220" s="21"/>
      <c r="DB220" s="21"/>
      <c r="DC220" s="21"/>
    </row>
    <row r="221" customFormat="false" ht="12.75" hidden="false" customHeight="false" outlineLevel="0" collapsed="false"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  <c r="AM221" s="21"/>
      <c r="AN221" s="21"/>
      <c r="AO221" s="21"/>
      <c r="AP221" s="21"/>
      <c r="AQ221" s="21"/>
      <c r="AR221" s="21"/>
      <c r="AS221" s="21"/>
      <c r="AT221" s="21"/>
      <c r="AU221" s="21"/>
      <c r="AV221" s="21"/>
      <c r="AW221" s="21"/>
      <c r="AX221" s="21"/>
      <c r="AY221" s="21"/>
      <c r="AZ221" s="21"/>
      <c r="BA221" s="21"/>
      <c r="BB221" s="21"/>
      <c r="BC221" s="21"/>
      <c r="BD221" s="21"/>
      <c r="BE221" s="21"/>
      <c r="BF221" s="21"/>
      <c r="BG221" s="21"/>
      <c r="BH221" s="21"/>
      <c r="BI221" s="21"/>
      <c r="BJ221" s="21"/>
      <c r="BK221" s="21"/>
      <c r="BL221" s="21"/>
      <c r="BM221" s="21"/>
      <c r="BN221" s="21"/>
      <c r="BO221" s="21"/>
      <c r="BP221" s="21"/>
      <c r="BQ221" s="21"/>
      <c r="BR221" s="21"/>
      <c r="BS221" s="21"/>
      <c r="BT221" s="21"/>
      <c r="BU221" s="21"/>
      <c r="BV221" s="21"/>
      <c r="BW221" s="21"/>
      <c r="BX221" s="21"/>
      <c r="BY221" s="21"/>
      <c r="BZ221" s="21"/>
      <c r="CA221" s="21"/>
      <c r="CB221" s="21"/>
      <c r="CC221" s="21"/>
      <c r="CD221" s="21"/>
      <c r="CE221" s="21"/>
      <c r="CF221" s="21"/>
      <c r="CG221" s="21"/>
      <c r="CH221" s="21"/>
      <c r="CI221" s="21"/>
      <c r="CJ221" s="21"/>
      <c r="CK221" s="21"/>
      <c r="CL221" s="21"/>
      <c r="CM221" s="21"/>
      <c r="CN221" s="21"/>
      <c r="CO221" s="21"/>
      <c r="CP221" s="21"/>
      <c r="CQ221" s="21"/>
      <c r="CR221" s="21"/>
      <c r="CS221" s="21"/>
      <c r="CT221" s="21"/>
      <c r="CU221" s="21"/>
      <c r="CV221" s="21"/>
      <c r="CW221" s="21"/>
      <c r="CX221" s="21"/>
      <c r="CY221" s="21"/>
      <c r="CZ221" s="21"/>
      <c r="DA221" s="21"/>
      <c r="DB221" s="21"/>
      <c r="DC221" s="21"/>
    </row>
    <row r="222" customFormat="false" ht="12.75" hidden="false" customHeight="false" outlineLevel="0" collapsed="false"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  <c r="BL222" s="21"/>
      <c r="BM222" s="21"/>
      <c r="BN222" s="21"/>
      <c r="BO222" s="21"/>
      <c r="BP222" s="21"/>
      <c r="BQ222" s="21"/>
      <c r="BR222" s="21"/>
      <c r="BS222" s="21"/>
      <c r="BT222" s="21"/>
      <c r="BU222" s="21"/>
      <c r="BV222" s="21"/>
      <c r="BW222" s="21"/>
      <c r="BX222" s="21"/>
      <c r="BY222" s="21"/>
      <c r="BZ222" s="21"/>
      <c r="CA222" s="21"/>
      <c r="CB222" s="21"/>
      <c r="CC222" s="21"/>
      <c r="CD222" s="21"/>
      <c r="CE222" s="21"/>
      <c r="CF222" s="21"/>
      <c r="CG222" s="21"/>
      <c r="CH222" s="21"/>
      <c r="CI222" s="21"/>
      <c r="CJ222" s="21"/>
      <c r="CK222" s="21"/>
      <c r="CL222" s="21"/>
      <c r="CM222" s="21"/>
      <c r="CN222" s="21"/>
      <c r="CO222" s="21"/>
      <c r="CP222" s="21"/>
      <c r="CQ222" s="21"/>
      <c r="CR222" s="21"/>
      <c r="CS222" s="21"/>
      <c r="CT222" s="21"/>
      <c r="CU222" s="21"/>
      <c r="CV222" s="21"/>
      <c r="CW222" s="21"/>
      <c r="CX222" s="21"/>
      <c r="CY222" s="21"/>
      <c r="CZ222" s="21"/>
      <c r="DA222" s="21"/>
      <c r="DB222" s="21"/>
      <c r="DC222" s="21"/>
    </row>
    <row r="223" customFormat="false" ht="12.75" hidden="false" customHeight="false" outlineLevel="0" collapsed="false"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  <c r="AN223" s="21"/>
      <c r="AO223" s="21"/>
      <c r="AP223" s="21"/>
      <c r="AQ223" s="21"/>
      <c r="AR223" s="21"/>
      <c r="AS223" s="21"/>
      <c r="AT223" s="21"/>
      <c r="AU223" s="21"/>
      <c r="AV223" s="21"/>
      <c r="AW223" s="21"/>
      <c r="AX223" s="21"/>
      <c r="AY223" s="21"/>
      <c r="AZ223" s="21"/>
      <c r="BA223" s="21"/>
      <c r="BB223" s="21"/>
      <c r="BC223" s="21"/>
      <c r="BD223" s="21"/>
      <c r="BE223" s="21"/>
      <c r="BF223" s="21"/>
      <c r="BG223" s="21"/>
      <c r="BH223" s="21"/>
      <c r="BI223" s="21"/>
      <c r="BJ223" s="21"/>
      <c r="BK223" s="21"/>
      <c r="BL223" s="21"/>
      <c r="BM223" s="21"/>
      <c r="BN223" s="21"/>
      <c r="BO223" s="21"/>
      <c r="BP223" s="21"/>
      <c r="BQ223" s="21"/>
      <c r="BR223" s="21"/>
      <c r="BS223" s="21"/>
      <c r="BT223" s="21"/>
      <c r="BU223" s="21"/>
      <c r="BV223" s="21"/>
      <c r="BW223" s="21"/>
      <c r="BX223" s="21"/>
      <c r="BY223" s="21"/>
      <c r="BZ223" s="21"/>
      <c r="CA223" s="21"/>
      <c r="CB223" s="21"/>
      <c r="CC223" s="21"/>
      <c r="CD223" s="21"/>
      <c r="CE223" s="21"/>
      <c r="CF223" s="21"/>
      <c r="CG223" s="21"/>
      <c r="CH223" s="21"/>
      <c r="CI223" s="21"/>
      <c r="CJ223" s="21"/>
      <c r="CK223" s="21"/>
      <c r="CL223" s="21"/>
      <c r="CM223" s="21"/>
      <c r="CN223" s="21"/>
      <c r="CO223" s="21"/>
      <c r="CP223" s="21"/>
      <c r="CQ223" s="21"/>
      <c r="CR223" s="21"/>
      <c r="CS223" s="21"/>
      <c r="CT223" s="21"/>
      <c r="CU223" s="21"/>
      <c r="CV223" s="21"/>
      <c r="CW223" s="21"/>
      <c r="CX223" s="21"/>
      <c r="CY223" s="21"/>
      <c r="CZ223" s="21"/>
      <c r="DA223" s="21"/>
      <c r="DB223" s="21"/>
      <c r="DC223" s="21"/>
    </row>
    <row r="224" customFormat="false" ht="12.75" hidden="false" customHeight="false" outlineLevel="0" collapsed="false"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21"/>
      <c r="AQ224" s="21"/>
      <c r="AR224" s="21"/>
      <c r="AS224" s="21"/>
      <c r="AT224" s="21"/>
      <c r="AU224" s="21"/>
      <c r="AV224" s="21"/>
      <c r="AW224" s="21"/>
      <c r="AX224" s="21"/>
      <c r="AY224" s="21"/>
      <c r="AZ224" s="21"/>
      <c r="BA224" s="21"/>
      <c r="BB224" s="21"/>
      <c r="BC224" s="21"/>
      <c r="BD224" s="21"/>
      <c r="BE224" s="21"/>
      <c r="BF224" s="21"/>
      <c r="BG224" s="21"/>
      <c r="BH224" s="21"/>
      <c r="BI224" s="21"/>
      <c r="BJ224" s="21"/>
      <c r="BK224" s="21"/>
      <c r="BL224" s="21"/>
      <c r="BM224" s="21"/>
      <c r="BN224" s="21"/>
      <c r="BO224" s="21"/>
      <c r="BP224" s="21"/>
      <c r="BQ224" s="21"/>
      <c r="BR224" s="21"/>
      <c r="BS224" s="21"/>
      <c r="BT224" s="21"/>
      <c r="BU224" s="21"/>
      <c r="BV224" s="21"/>
      <c r="BW224" s="21"/>
      <c r="BX224" s="21"/>
      <c r="BY224" s="21"/>
      <c r="BZ224" s="21"/>
      <c r="CA224" s="21"/>
      <c r="CB224" s="21"/>
      <c r="CC224" s="21"/>
      <c r="CD224" s="21"/>
      <c r="CE224" s="21"/>
      <c r="CF224" s="21"/>
      <c r="CG224" s="21"/>
      <c r="CH224" s="21"/>
      <c r="CI224" s="21"/>
      <c r="CJ224" s="21"/>
      <c r="CK224" s="21"/>
      <c r="CL224" s="21"/>
      <c r="CM224" s="21"/>
      <c r="CN224" s="21"/>
      <c r="CO224" s="21"/>
      <c r="CP224" s="21"/>
      <c r="CQ224" s="21"/>
      <c r="CR224" s="21"/>
      <c r="CS224" s="21"/>
      <c r="CT224" s="21"/>
      <c r="CU224" s="21"/>
      <c r="CV224" s="21"/>
      <c r="CW224" s="21"/>
      <c r="CX224" s="21"/>
      <c r="CY224" s="21"/>
      <c r="CZ224" s="21"/>
      <c r="DA224" s="21"/>
      <c r="DB224" s="21"/>
      <c r="DC224" s="21"/>
    </row>
    <row r="225" customFormat="false" ht="12.75" hidden="false" customHeight="false" outlineLevel="0" collapsed="false"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O225" s="21"/>
      <c r="AP225" s="21"/>
      <c r="AQ225" s="21"/>
      <c r="AR225" s="21"/>
      <c r="AS225" s="21"/>
      <c r="AT225" s="21"/>
      <c r="AU225" s="21"/>
      <c r="AV225" s="21"/>
      <c r="AW225" s="21"/>
      <c r="AX225" s="21"/>
      <c r="AY225" s="21"/>
      <c r="AZ225" s="21"/>
      <c r="BA225" s="21"/>
      <c r="BB225" s="21"/>
      <c r="BC225" s="21"/>
      <c r="BD225" s="21"/>
      <c r="BE225" s="21"/>
      <c r="BF225" s="21"/>
      <c r="BG225" s="21"/>
      <c r="BH225" s="21"/>
      <c r="BI225" s="21"/>
      <c r="BJ225" s="21"/>
      <c r="BK225" s="21"/>
      <c r="BL225" s="21"/>
      <c r="BM225" s="21"/>
      <c r="BN225" s="21"/>
      <c r="BO225" s="21"/>
      <c r="BP225" s="21"/>
      <c r="BQ225" s="21"/>
      <c r="BR225" s="21"/>
      <c r="BS225" s="21"/>
      <c r="BT225" s="21"/>
      <c r="BU225" s="21"/>
      <c r="BV225" s="21"/>
      <c r="BW225" s="21"/>
      <c r="BX225" s="21"/>
      <c r="BY225" s="21"/>
      <c r="BZ225" s="21"/>
      <c r="CA225" s="21"/>
      <c r="CB225" s="21"/>
      <c r="CC225" s="21"/>
      <c r="CD225" s="21"/>
      <c r="CE225" s="21"/>
      <c r="CF225" s="21"/>
      <c r="CG225" s="21"/>
      <c r="CH225" s="21"/>
      <c r="CI225" s="21"/>
      <c r="CJ225" s="21"/>
      <c r="CK225" s="21"/>
      <c r="CL225" s="21"/>
      <c r="CM225" s="21"/>
      <c r="CN225" s="21"/>
      <c r="CO225" s="21"/>
      <c r="CP225" s="21"/>
      <c r="CQ225" s="21"/>
      <c r="CR225" s="21"/>
      <c r="CS225" s="21"/>
      <c r="CT225" s="21"/>
      <c r="CU225" s="21"/>
      <c r="CV225" s="21"/>
      <c r="CW225" s="21"/>
      <c r="CX225" s="21"/>
      <c r="CY225" s="21"/>
      <c r="CZ225" s="21"/>
      <c r="DA225" s="21"/>
      <c r="DB225" s="21"/>
      <c r="DC225" s="21"/>
    </row>
    <row r="226" customFormat="false" ht="12.75" hidden="false" customHeight="false" outlineLevel="0" collapsed="false"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O226" s="21"/>
      <c r="AP226" s="21"/>
      <c r="AQ226" s="21"/>
      <c r="AR226" s="21"/>
      <c r="AS226" s="21"/>
      <c r="AT226" s="21"/>
      <c r="AU226" s="21"/>
      <c r="AV226" s="21"/>
      <c r="AW226" s="21"/>
      <c r="AX226" s="21"/>
      <c r="AY226" s="21"/>
      <c r="AZ226" s="21"/>
      <c r="BA226" s="21"/>
      <c r="BB226" s="21"/>
      <c r="BC226" s="21"/>
      <c r="BD226" s="21"/>
      <c r="BE226" s="21"/>
      <c r="BF226" s="21"/>
      <c r="BG226" s="21"/>
      <c r="BH226" s="21"/>
      <c r="BI226" s="21"/>
      <c r="BJ226" s="21"/>
      <c r="BK226" s="21"/>
      <c r="BL226" s="21"/>
      <c r="BM226" s="21"/>
      <c r="BN226" s="21"/>
      <c r="BO226" s="21"/>
      <c r="BP226" s="21"/>
      <c r="BQ226" s="21"/>
      <c r="BR226" s="21"/>
      <c r="BS226" s="21"/>
      <c r="BT226" s="21"/>
      <c r="BU226" s="21"/>
      <c r="BV226" s="21"/>
      <c r="BW226" s="21"/>
      <c r="BX226" s="21"/>
      <c r="BY226" s="21"/>
      <c r="BZ226" s="21"/>
      <c r="CA226" s="21"/>
      <c r="CB226" s="21"/>
      <c r="CC226" s="21"/>
      <c r="CD226" s="21"/>
      <c r="CE226" s="21"/>
      <c r="CF226" s="21"/>
      <c r="CG226" s="21"/>
      <c r="CH226" s="21"/>
      <c r="CI226" s="21"/>
      <c r="CJ226" s="21"/>
      <c r="CK226" s="21"/>
      <c r="CL226" s="21"/>
      <c r="CM226" s="21"/>
      <c r="CN226" s="21"/>
      <c r="CO226" s="21"/>
      <c r="CP226" s="21"/>
      <c r="CQ226" s="21"/>
      <c r="CR226" s="21"/>
      <c r="CS226" s="21"/>
      <c r="CT226" s="21"/>
      <c r="CU226" s="21"/>
      <c r="CV226" s="21"/>
      <c r="CW226" s="21"/>
      <c r="CX226" s="21"/>
      <c r="CY226" s="21"/>
      <c r="CZ226" s="21"/>
      <c r="DA226" s="21"/>
      <c r="DB226" s="21"/>
      <c r="DC226" s="21"/>
    </row>
    <row r="227" customFormat="false" ht="12.75" hidden="false" customHeight="false" outlineLevel="0" collapsed="false"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O227" s="21"/>
      <c r="AP227" s="21"/>
      <c r="AQ227" s="21"/>
      <c r="AR227" s="21"/>
      <c r="AS227" s="21"/>
      <c r="AT227" s="21"/>
      <c r="AU227" s="21"/>
      <c r="AV227" s="21"/>
      <c r="AW227" s="21"/>
      <c r="AX227" s="21"/>
      <c r="AY227" s="21"/>
      <c r="AZ227" s="21"/>
      <c r="BA227" s="21"/>
      <c r="BB227" s="21"/>
      <c r="BC227" s="21"/>
      <c r="BD227" s="21"/>
      <c r="BE227" s="21"/>
      <c r="BF227" s="21"/>
      <c r="BG227" s="21"/>
      <c r="BH227" s="21"/>
      <c r="BI227" s="21"/>
      <c r="BJ227" s="21"/>
      <c r="BK227" s="21"/>
      <c r="BL227" s="21"/>
      <c r="BM227" s="21"/>
      <c r="BN227" s="21"/>
      <c r="BO227" s="21"/>
      <c r="BP227" s="21"/>
      <c r="BQ227" s="21"/>
      <c r="BR227" s="21"/>
      <c r="BS227" s="21"/>
      <c r="BT227" s="21"/>
      <c r="BU227" s="21"/>
      <c r="BV227" s="21"/>
      <c r="BW227" s="21"/>
      <c r="BX227" s="21"/>
      <c r="BY227" s="21"/>
      <c r="BZ227" s="21"/>
      <c r="CA227" s="21"/>
      <c r="CB227" s="21"/>
      <c r="CC227" s="21"/>
      <c r="CD227" s="21"/>
      <c r="CE227" s="21"/>
      <c r="CF227" s="21"/>
      <c r="CG227" s="21"/>
      <c r="CH227" s="21"/>
      <c r="CI227" s="21"/>
      <c r="CJ227" s="21"/>
      <c r="CK227" s="21"/>
      <c r="CL227" s="21"/>
      <c r="CM227" s="21"/>
      <c r="CN227" s="21"/>
      <c r="CO227" s="21"/>
      <c r="CP227" s="21"/>
      <c r="CQ227" s="21"/>
      <c r="CR227" s="21"/>
      <c r="CS227" s="21"/>
      <c r="CT227" s="21"/>
      <c r="CU227" s="21"/>
      <c r="CV227" s="21"/>
      <c r="CW227" s="21"/>
      <c r="CX227" s="21"/>
      <c r="CY227" s="21"/>
      <c r="CZ227" s="21"/>
      <c r="DA227" s="21"/>
      <c r="DB227" s="21"/>
      <c r="DC227" s="21"/>
    </row>
    <row r="228" customFormat="false" ht="12.75" hidden="false" customHeight="false" outlineLevel="0" collapsed="false"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  <c r="AN228" s="21"/>
      <c r="AO228" s="21"/>
      <c r="AP228" s="21"/>
      <c r="AQ228" s="21"/>
      <c r="AR228" s="21"/>
      <c r="AS228" s="21"/>
      <c r="AT228" s="21"/>
      <c r="AU228" s="21"/>
      <c r="AV228" s="21"/>
      <c r="AW228" s="21"/>
      <c r="AX228" s="21"/>
      <c r="AY228" s="21"/>
      <c r="AZ228" s="21"/>
      <c r="BA228" s="21"/>
      <c r="BB228" s="21"/>
      <c r="BC228" s="21"/>
      <c r="BD228" s="21"/>
      <c r="BE228" s="21"/>
      <c r="BF228" s="21"/>
      <c r="BG228" s="21"/>
      <c r="BH228" s="21"/>
      <c r="BI228" s="21"/>
      <c r="BJ228" s="21"/>
      <c r="BK228" s="21"/>
      <c r="BL228" s="21"/>
      <c r="BM228" s="21"/>
      <c r="BN228" s="21"/>
      <c r="BO228" s="21"/>
      <c r="BP228" s="21"/>
      <c r="BQ228" s="21"/>
      <c r="BR228" s="21"/>
      <c r="BS228" s="21"/>
      <c r="BT228" s="21"/>
      <c r="BU228" s="21"/>
      <c r="BV228" s="21"/>
      <c r="BW228" s="21"/>
      <c r="BX228" s="21"/>
      <c r="BY228" s="21"/>
      <c r="BZ228" s="21"/>
      <c r="CA228" s="21"/>
      <c r="CB228" s="21"/>
      <c r="CC228" s="21"/>
      <c r="CD228" s="21"/>
      <c r="CE228" s="21"/>
      <c r="CF228" s="21"/>
      <c r="CG228" s="21"/>
      <c r="CH228" s="21"/>
      <c r="CI228" s="21"/>
      <c r="CJ228" s="21"/>
      <c r="CK228" s="21"/>
      <c r="CL228" s="21"/>
      <c r="CM228" s="21"/>
      <c r="CN228" s="21"/>
      <c r="CO228" s="21"/>
      <c r="CP228" s="21"/>
      <c r="CQ228" s="21"/>
      <c r="CR228" s="21"/>
      <c r="CS228" s="21"/>
      <c r="CT228" s="21"/>
      <c r="CU228" s="21"/>
      <c r="CV228" s="21"/>
      <c r="CW228" s="21"/>
      <c r="CX228" s="21"/>
      <c r="CY228" s="21"/>
      <c r="CZ228" s="21"/>
      <c r="DA228" s="21"/>
      <c r="DB228" s="21"/>
      <c r="DC228" s="21"/>
    </row>
    <row r="229" customFormat="false" ht="12.75" hidden="false" customHeight="false" outlineLevel="0" collapsed="false"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  <c r="AL229" s="21"/>
      <c r="AM229" s="21"/>
      <c r="AN229" s="21"/>
      <c r="AO229" s="21"/>
      <c r="AP229" s="21"/>
      <c r="AQ229" s="21"/>
      <c r="AR229" s="21"/>
      <c r="AS229" s="21"/>
      <c r="AT229" s="21"/>
      <c r="AU229" s="21"/>
      <c r="AV229" s="21"/>
      <c r="AW229" s="21"/>
      <c r="AX229" s="21"/>
      <c r="AY229" s="21"/>
      <c r="AZ229" s="21"/>
      <c r="BA229" s="21"/>
      <c r="BB229" s="21"/>
      <c r="BC229" s="21"/>
      <c r="BD229" s="21"/>
      <c r="BE229" s="21"/>
      <c r="BF229" s="21"/>
      <c r="BG229" s="21"/>
      <c r="BH229" s="21"/>
      <c r="BI229" s="21"/>
      <c r="BJ229" s="21"/>
      <c r="BK229" s="21"/>
      <c r="BL229" s="21"/>
      <c r="BM229" s="21"/>
      <c r="BN229" s="21"/>
      <c r="BO229" s="21"/>
      <c r="BP229" s="21"/>
      <c r="BQ229" s="21"/>
      <c r="BR229" s="21"/>
      <c r="BS229" s="21"/>
      <c r="BT229" s="21"/>
      <c r="BU229" s="21"/>
      <c r="BV229" s="21"/>
      <c r="BW229" s="21"/>
      <c r="BX229" s="21"/>
      <c r="BY229" s="21"/>
      <c r="BZ229" s="21"/>
      <c r="CA229" s="21"/>
      <c r="CB229" s="21"/>
      <c r="CC229" s="21"/>
      <c r="CD229" s="21"/>
      <c r="CE229" s="21"/>
      <c r="CF229" s="21"/>
      <c r="CG229" s="21"/>
      <c r="CH229" s="21"/>
      <c r="CI229" s="21"/>
      <c r="CJ229" s="21"/>
      <c r="CK229" s="21"/>
      <c r="CL229" s="21"/>
      <c r="CM229" s="21"/>
      <c r="CN229" s="21"/>
      <c r="CO229" s="21"/>
      <c r="CP229" s="21"/>
      <c r="CQ229" s="21"/>
      <c r="CR229" s="21"/>
      <c r="CS229" s="21"/>
      <c r="CT229" s="21"/>
      <c r="CU229" s="21"/>
      <c r="CV229" s="21"/>
      <c r="CW229" s="21"/>
      <c r="CX229" s="21"/>
      <c r="CY229" s="21"/>
      <c r="CZ229" s="21"/>
      <c r="DA229" s="21"/>
      <c r="DB229" s="21"/>
      <c r="DC229" s="21"/>
    </row>
    <row r="230" customFormat="false" ht="12.75" hidden="false" customHeight="false" outlineLevel="0" collapsed="false"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  <c r="AO230" s="21"/>
      <c r="AP230" s="21"/>
      <c r="AQ230" s="21"/>
      <c r="AR230" s="21"/>
      <c r="AS230" s="21"/>
      <c r="AT230" s="21"/>
      <c r="AU230" s="21"/>
      <c r="AV230" s="21"/>
      <c r="AW230" s="21"/>
      <c r="AX230" s="21"/>
      <c r="AY230" s="21"/>
      <c r="AZ230" s="21"/>
      <c r="BA230" s="21"/>
      <c r="BB230" s="21"/>
      <c r="BC230" s="21"/>
      <c r="BD230" s="21"/>
      <c r="BE230" s="21"/>
      <c r="BF230" s="21"/>
      <c r="BG230" s="21"/>
      <c r="BH230" s="21"/>
      <c r="BI230" s="21"/>
      <c r="BJ230" s="21"/>
      <c r="BK230" s="21"/>
      <c r="BL230" s="21"/>
      <c r="BM230" s="21"/>
      <c r="BN230" s="21"/>
      <c r="BO230" s="21"/>
      <c r="BP230" s="21"/>
      <c r="BQ230" s="21"/>
      <c r="BR230" s="21"/>
      <c r="BS230" s="21"/>
      <c r="BT230" s="21"/>
      <c r="BU230" s="21"/>
      <c r="BV230" s="21"/>
      <c r="BW230" s="21"/>
      <c r="BX230" s="21"/>
      <c r="BY230" s="21"/>
      <c r="BZ230" s="21"/>
      <c r="CA230" s="21"/>
      <c r="CB230" s="21"/>
      <c r="CC230" s="21"/>
      <c r="CD230" s="21"/>
      <c r="CE230" s="21"/>
      <c r="CF230" s="21"/>
      <c r="CG230" s="21"/>
      <c r="CH230" s="21"/>
      <c r="CI230" s="21"/>
      <c r="CJ230" s="21"/>
      <c r="CK230" s="21"/>
      <c r="CL230" s="21"/>
      <c r="CM230" s="21"/>
      <c r="CN230" s="21"/>
      <c r="CO230" s="21"/>
      <c r="CP230" s="21"/>
      <c r="CQ230" s="21"/>
      <c r="CR230" s="21"/>
      <c r="CS230" s="21"/>
      <c r="CT230" s="21"/>
      <c r="CU230" s="21"/>
      <c r="CV230" s="21"/>
      <c r="CW230" s="21"/>
      <c r="CX230" s="21"/>
      <c r="CY230" s="21"/>
      <c r="CZ230" s="21"/>
      <c r="DA230" s="21"/>
      <c r="DB230" s="21"/>
      <c r="DC230" s="21"/>
    </row>
  </sheetData>
  <printOptions headings="false" gridLines="false" gridLinesSet="true" horizontalCentered="false" verticalCentered="true"/>
  <pageMargins left="0.747916666666667" right="0.747916666666667" top="0.845138888888889" bottom="0.984027777777778" header="0.5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>&amp;L&amp;D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W56"/>
  <sheetViews>
    <sheetView showFormulas="false" showGridLines="true" showRowColHeaders="true" showZeros="true" rightToLeft="false" tabSelected="false" showOutlineSymbols="true" defaultGridColor="true" view="normal" topLeftCell="A2" colorId="64" zoomScale="75" zoomScaleNormal="75" zoomScalePageLayoutView="100" workbookViewId="0">
      <selection pane="topLeft" activeCell="K7" activeCellId="0" sqref="K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1.99"/>
    <col collapsed="false" customWidth="true" hidden="false" outlineLevel="0" max="3" min="3" style="0" width="9.99"/>
    <col collapsed="false" customWidth="true" hidden="true" outlineLevel="0" max="4" min="4" style="0" width="10.71"/>
    <col collapsed="false" customWidth="true" hidden="false" outlineLevel="0" max="5" min="5" style="0" width="10.71"/>
    <col collapsed="false" customWidth="true" hidden="true" outlineLevel="0" max="7" min="7" style="0" width="10.71"/>
    <col collapsed="false" customWidth="true" hidden="false" outlineLevel="0" max="8" min="8" style="0" width="10.71"/>
    <col collapsed="false" customWidth="false" hidden="true" outlineLevel="0" max="10" min="9" style="0" width="9.06"/>
    <col collapsed="false" customWidth="true" hidden="false" outlineLevel="0" max="11" min="11" style="0" width="14.7"/>
    <col collapsed="false" customWidth="false" hidden="true" outlineLevel="0" max="122" min="61" style="0" width="9.06"/>
  </cols>
  <sheetData>
    <row r="1" customFormat="false" ht="12.75" hidden="false" customHeight="false" outlineLevel="0" collapsed="false">
      <c r="A1" s="2" t="s">
        <v>0</v>
      </c>
    </row>
    <row r="2" customFormat="false" ht="15" hidden="false" customHeight="false" outlineLevel="0" collapsed="false">
      <c r="A2" s="51"/>
    </row>
    <row r="3" customFormat="false" ht="15.75" hidden="false" customHeight="false" outlineLevel="0" collapsed="false">
      <c r="A3" s="3" t="s">
        <v>1</v>
      </c>
      <c r="B3" s="2"/>
      <c r="C3" s="2"/>
      <c r="D3" s="2"/>
      <c r="E3" s="2"/>
      <c r="F3" s="2"/>
      <c r="O3" s="7"/>
    </row>
    <row r="4" customFormat="false" ht="15" hidden="false" customHeight="false" outlineLevel="0" collapsed="false">
      <c r="A4" s="5" t="s">
        <v>48</v>
      </c>
      <c r="B4" s="2"/>
      <c r="C4" s="2"/>
      <c r="D4" s="2"/>
      <c r="E4" s="2"/>
      <c r="F4" s="2"/>
      <c r="O4" s="7"/>
    </row>
    <row r="5" customFormat="false" ht="15" hidden="false" customHeight="false" outlineLevel="0" collapsed="false">
      <c r="A5" s="6" t="s">
        <v>49</v>
      </c>
      <c r="O5" s="7"/>
    </row>
    <row r="6" customFormat="false" ht="12.75" hidden="false" customHeight="false" outlineLevel="0" collapsed="false">
      <c r="K6" s="9"/>
      <c r="O6" s="7"/>
    </row>
    <row r="7" customFormat="false" ht="13.5" hidden="false" customHeight="false" outlineLevel="0" collapsed="false">
      <c r="H7" s="10" t="s">
        <v>4</v>
      </c>
      <c r="K7" s="9" t="n">
        <v>2002</v>
      </c>
      <c r="O7" s="7"/>
    </row>
    <row r="8" customFormat="false" ht="13.5" hidden="false" customHeight="false" outlineLevel="0" collapsed="false">
      <c r="A8" s="33" t="s">
        <v>5</v>
      </c>
      <c r="B8" s="0" t="s">
        <v>6</v>
      </c>
      <c r="C8" s="33" t="s">
        <v>7</v>
      </c>
      <c r="D8" s="0" t="s">
        <v>8</v>
      </c>
      <c r="E8" s="0" t="s">
        <v>9</v>
      </c>
      <c r="F8" s="0" t="s">
        <v>10</v>
      </c>
      <c r="G8" s="12" t="s">
        <v>11</v>
      </c>
      <c r="H8" s="52" t="s">
        <v>50</v>
      </c>
      <c r="I8" s="17" t="n">
        <v>37104</v>
      </c>
      <c r="J8" s="17" t="n">
        <v>37135</v>
      </c>
      <c r="K8" s="15" t="s">
        <v>13</v>
      </c>
      <c r="L8" s="17" t="n">
        <v>37165</v>
      </c>
      <c r="M8" s="17" t="n">
        <v>37196</v>
      </c>
      <c r="N8" s="17" t="n">
        <v>37226</v>
      </c>
      <c r="O8" s="16" t="n">
        <v>37257</v>
      </c>
      <c r="P8" s="17" t="n">
        <v>37288</v>
      </c>
      <c r="Q8" s="17" t="n">
        <v>37316</v>
      </c>
      <c r="R8" s="17" t="n">
        <v>37347</v>
      </c>
      <c r="S8" s="17" t="n">
        <v>37377</v>
      </c>
      <c r="T8" s="17" t="n">
        <v>37408</v>
      </c>
      <c r="U8" s="17" t="n">
        <v>37438</v>
      </c>
      <c r="V8" s="17" t="n">
        <v>37469</v>
      </c>
      <c r="W8" s="17" t="n">
        <v>37500</v>
      </c>
      <c r="X8" s="17" t="n">
        <v>37530</v>
      </c>
      <c r="Y8" s="17" t="n">
        <v>37561</v>
      </c>
      <c r="Z8" s="17" t="n">
        <v>37591</v>
      </c>
      <c r="AA8" s="17" t="n">
        <v>37622</v>
      </c>
      <c r="AB8" s="17" t="n">
        <v>37653</v>
      </c>
      <c r="AC8" s="17" t="n">
        <v>37681</v>
      </c>
      <c r="AD8" s="17" t="n">
        <v>37712</v>
      </c>
      <c r="AE8" s="17" t="n">
        <v>37742</v>
      </c>
      <c r="AF8" s="17" t="n">
        <v>37773</v>
      </c>
      <c r="AG8" s="17" t="n">
        <v>37803</v>
      </c>
      <c r="AH8" s="17" t="n">
        <v>37834</v>
      </c>
      <c r="AI8" s="17" t="n">
        <v>37865</v>
      </c>
      <c r="AJ8" s="17" t="n">
        <v>37895</v>
      </c>
      <c r="AK8" s="17" t="n">
        <v>37926</v>
      </c>
      <c r="AL8" s="17" t="n">
        <v>37956</v>
      </c>
      <c r="AM8" s="17" t="n">
        <v>37987</v>
      </c>
      <c r="AN8" s="17" t="n">
        <v>38018</v>
      </c>
      <c r="AO8" s="17" t="n">
        <v>38047</v>
      </c>
      <c r="AP8" s="17" t="n">
        <v>38078</v>
      </c>
      <c r="AQ8" s="17" t="n">
        <v>38108</v>
      </c>
      <c r="AR8" s="17" t="n">
        <v>38139</v>
      </c>
      <c r="AS8" s="17" t="n">
        <v>38169</v>
      </c>
      <c r="AT8" s="17" t="n">
        <v>38200</v>
      </c>
      <c r="AU8" s="17" t="n">
        <v>38231</v>
      </c>
      <c r="AV8" s="17" t="n">
        <v>38261</v>
      </c>
      <c r="AW8" s="17" t="n">
        <v>38292</v>
      </c>
      <c r="AX8" s="17" t="n">
        <v>38322</v>
      </c>
      <c r="AY8" s="17" t="n">
        <v>38353</v>
      </c>
      <c r="AZ8" s="17" t="n">
        <v>38384</v>
      </c>
      <c r="BA8" s="17" t="n">
        <v>38412</v>
      </c>
      <c r="BB8" s="17" t="n">
        <v>38443</v>
      </c>
      <c r="BC8" s="17" t="n">
        <v>38473</v>
      </c>
      <c r="BD8" s="17" t="n">
        <v>38504</v>
      </c>
      <c r="BE8" s="17" t="n">
        <v>38534</v>
      </c>
      <c r="BF8" s="17" t="n">
        <v>38565</v>
      </c>
      <c r="BG8" s="17" t="n">
        <v>38596</v>
      </c>
      <c r="BH8" s="17" t="n">
        <v>38626</v>
      </c>
      <c r="BI8" s="17" t="n">
        <v>38657</v>
      </c>
      <c r="BJ8" s="17" t="n">
        <v>38687</v>
      </c>
      <c r="BK8" s="17" t="n">
        <v>38718</v>
      </c>
      <c r="BL8" s="17" t="n">
        <v>38749</v>
      </c>
      <c r="BM8" s="17" t="n">
        <v>38777</v>
      </c>
      <c r="BN8" s="17" t="n">
        <v>38808</v>
      </c>
      <c r="BO8" s="17" t="n">
        <v>38838</v>
      </c>
      <c r="BP8" s="17" t="n">
        <v>38869</v>
      </c>
      <c r="BQ8" s="17" t="n">
        <v>38899</v>
      </c>
      <c r="BR8" s="17" t="n">
        <v>38930</v>
      </c>
      <c r="BS8" s="17" t="n">
        <v>38961</v>
      </c>
      <c r="BT8" s="17" t="n">
        <v>38991</v>
      </c>
      <c r="BU8" s="17" t="n">
        <v>39022</v>
      </c>
      <c r="BV8" s="17" t="n">
        <v>39052</v>
      </c>
    </row>
    <row r="9" customFormat="false" ht="12.75" hidden="false" customHeight="false" outlineLevel="0" collapsed="false">
      <c r="A9" s="33"/>
      <c r="C9" s="33"/>
      <c r="G9" s="53"/>
      <c r="H9" s="53"/>
      <c r="O9" s="7"/>
    </row>
    <row r="10" customFormat="false" ht="12.75" hidden="false" customHeight="false" outlineLevel="0" collapsed="false">
      <c r="A10" s="0" t="n">
        <v>25071</v>
      </c>
      <c r="B10" s="0" t="s">
        <v>18</v>
      </c>
      <c r="C10" s="23" t="n">
        <v>90000</v>
      </c>
      <c r="D10" s="24" t="n">
        <v>35400</v>
      </c>
      <c r="E10" s="24" t="n">
        <v>39782</v>
      </c>
      <c r="F10" s="0" t="s">
        <v>15</v>
      </c>
      <c r="G10" s="25" t="n">
        <v>39416</v>
      </c>
      <c r="H10" s="54" t="s">
        <v>51</v>
      </c>
      <c r="I10" s="23" t="n">
        <v>90000</v>
      </c>
      <c r="J10" s="27" t="n">
        <v>90000</v>
      </c>
      <c r="K10" s="1" t="n">
        <v>0</v>
      </c>
      <c r="L10" s="27" t="n">
        <v>90000</v>
      </c>
      <c r="M10" s="27" t="n">
        <v>90000</v>
      </c>
      <c r="N10" s="27" t="n">
        <v>90000</v>
      </c>
      <c r="O10" s="28" t="n">
        <v>90000</v>
      </c>
      <c r="P10" s="27" t="n">
        <v>90000</v>
      </c>
      <c r="Q10" s="27" t="n">
        <v>90000</v>
      </c>
      <c r="R10" s="27" t="n">
        <v>90000</v>
      </c>
      <c r="S10" s="27" t="n">
        <v>90000</v>
      </c>
      <c r="T10" s="27" t="n">
        <v>90000</v>
      </c>
      <c r="U10" s="27" t="n">
        <v>90000</v>
      </c>
      <c r="V10" s="27" t="n">
        <v>90000</v>
      </c>
      <c r="W10" s="27" t="n">
        <v>90000</v>
      </c>
      <c r="X10" s="27" t="n">
        <v>90000</v>
      </c>
      <c r="Y10" s="27" t="n">
        <v>90000</v>
      </c>
      <c r="Z10" s="27" t="n">
        <v>90000</v>
      </c>
      <c r="AA10" s="27" t="n">
        <v>90000</v>
      </c>
      <c r="AB10" s="27" t="n">
        <v>90000</v>
      </c>
      <c r="AC10" s="27" t="n">
        <v>90000</v>
      </c>
      <c r="AD10" s="27" t="n">
        <v>90000</v>
      </c>
      <c r="AE10" s="27" t="n">
        <v>90000</v>
      </c>
      <c r="AF10" s="27" t="n">
        <v>90000</v>
      </c>
      <c r="AG10" s="27" t="n">
        <v>90000</v>
      </c>
      <c r="AH10" s="27" t="n">
        <v>90000</v>
      </c>
      <c r="AI10" s="27" t="n">
        <v>90000</v>
      </c>
      <c r="AJ10" s="27" t="n">
        <v>90000</v>
      </c>
      <c r="AK10" s="27" t="n">
        <v>90000</v>
      </c>
      <c r="AL10" s="27" t="n">
        <v>90000</v>
      </c>
      <c r="AM10" s="27" t="n">
        <v>90000</v>
      </c>
      <c r="AN10" s="27" t="n">
        <v>90000</v>
      </c>
      <c r="AO10" s="27" t="n">
        <v>90000</v>
      </c>
      <c r="AP10" s="27" t="n">
        <v>90000</v>
      </c>
      <c r="AQ10" s="27" t="n">
        <v>90000</v>
      </c>
      <c r="AR10" s="27" t="n">
        <v>90000</v>
      </c>
      <c r="AS10" s="27" t="n">
        <v>90000</v>
      </c>
      <c r="AT10" s="27" t="n">
        <v>90000</v>
      </c>
      <c r="AU10" s="27" t="n">
        <v>90000</v>
      </c>
      <c r="AV10" s="27" t="n">
        <v>90000</v>
      </c>
      <c r="AW10" s="27" t="n">
        <v>90000</v>
      </c>
      <c r="AX10" s="27" t="n">
        <v>90000</v>
      </c>
      <c r="AY10" s="27" t="n">
        <v>90000</v>
      </c>
      <c r="AZ10" s="27" t="n">
        <v>90000</v>
      </c>
      <c r="BA10" s="27" t="n">
        <v>90000</v>
      </c>
      <c r="BB10" s="27" t="n">
        <v>90000</v>
      </c>
      <c r="BC10" s="27" t="n">
        <v>90000</v>
      </c>
      <c r="BD10" s="27" t="n">
        <v>90000</v>
      </c>
      <c r="BE10" s="27" t="n">
        <v>90000</v>
      </c>
      <c r="BF10" s="27" t="n">
        <v>90000</v>
      </c>
      <c r="BG10" s="27" t="n">
        <v>90000</v>
      </c>
      <c r="BH10" s="27" t="n">
        <v>90000</v>
      </c>
      <c r="BI10" s="27" t="n">
        <v>90000</v>
      </c>
      <c r="BJ10" s="27" t="n">
        <v>90000</v>
      </c>
      <c r="BK10" s="27" t="n">
        <v>90000</v>
      </c>
      <c r="BL10" s="27" t="n">
        <v>90000</v>
      </c>
      <c r="BM10" s="27" t="n">
        <v>90000</v>
      </c>
      <c r="BN10" s="27" t="n">
        <v>90000</v>
      </c>
      <c r="BO10" s="27" t="n">
        <v>90000</v>
      </c>
      <c r="BP10" s="27" t="n">
        <v>90000</v>
      </c>
      <c r="BQ10" s="27" t="n">
        <v>90000</v>
      </c>
      <c r="BR10" s="27" t="n">
        <v>90000</v>
      </c>
      <c r="BS10" s="27" t="n">
        <v>90000</v>
      </c>
      <c r="BT10" s="27" t="n">
        <v>90000</v>
      </c>
      <c r="BU10" s="27" t="n">
        <v>90000</v>
      </c>
      <c r="BV10" s="27" t="n">
        <v>90000</v>
      </c>
      <c r="BW10" s="21"/>
    </row>
    <row r="11" customFormat="false" ht="12.75" hidden="false" customHeight="false" outlineLevel="0" collapsed="false">
      <c r="A11" s="0" t="n">
        <v>25700</v>
      </c>
      <c r="B11" s="0" t="s">
        <v>18</v>
      </c>
      <c r="C11" s="23" t="n">
        <v>25000</v>
      </c>
      <c r="D11" s="24" t="n">
        <v>35796</v>
      </c>
      <c r="E11" s="24" t="n">
        <v>37621</v>
      </c>
      <c r="F11" s="0" t="s">
        <v>15</v>
      </c>
      <c r="G11" s="25" t="n">
        <v>37256</v>
      </c>
      <c r="H11" s="54" t="s">
        <v>51</v>
      </c>
      <c r="I11" s="23" t="n">
        <v>25000</v>
      </c>
      <c r="J11" s="27" t="n">
        <v>25000</v>
      </c>
      <c r="K11" s="1" t="n">
        <v>0</v>
      </c>
      <c r="L11" s="27" t="n">
        <v>25000</v>
      </c>
      <c r="M11" s="27" t="n">
        <v>25000</v>
      </c>
      <c r="N11" s="27" t="n">
        <v>25000</v>
      </c>
      <c r="O11" s="28" t="n">
        <v>25000</v>
      </c>
      <c r="P11" s="27" t="n">
        <v>25000</v>
      </c>
      <c r="Q11" s="27" t="n">
        <v>25000</v>
      </c>
      <c r="R11" s="27" t="n">
        <v>25000</v>
      </c>
      <c r="S11" s="27" t="n">
        <v>25000</v>
      </c>
      <c r="T11" s="27" t="n">
        <v>25000</v>
      </c>
      <c r="U11" s="27" t="n">
        <v>25000</v>
      </c>
      <c r="V11" s="27" t="n">
        <v>25000</v>
      </c>
      <c r="W11" s="27" t="n">
        <v>25000</v>
      </c>
      <c r="X11" s="27" t="n">
        <v>25000</v>
      </c>
      <c r="Y11" s="27" t="n">
        <v>25000</v>
      </c>
      <c r="Z11" s="27" t="n">
        <v>25000</v>
      </c>
      <c r="AA11" s="29" t="n">
        <v>25000</v>
      </c>
      <c r="AB11" s="29" t="n">
        <v>25000</v>
      </c>
      <c r="AC11" s="29" t="n">
        <v>25000</v>
      </c>
      <c r="AD11" s="29" t="n">
        <v>25000</v>
      </c>
      <c r="AE11" s="29" t="n">
        <v>25000</v>
      </c>
      <c r="AF11" s="29" t="n">
        <v>25000</v>
      </c>
      <c r="AG11" s="29" t="n">
        <v>25000</v>
      </c>
      <c r="AH11" s="29" t="n">
        <v>25000</v>
      </c>
      <c r="AI11" s="29" t="n">
        <v>25000</v>
      </c>
      <c r="AJ11" s="29" t="n">
        <v>25000</v>
      </c>
      <c r="AK11" s="29" t="n">
        <v>25000</v>
      </c>
      <c r="AL11" s="29" t="n">
        <v>25000</v>
      </c>
      <c r="AM11" s="29" t="n">
        <v>25000</v>
      </c>
      <c r="AN11" s="29" t="n">
        <v>25000</v>
      </c>
      <c r="AO11" s="29" t="n">
        <v>25000</v>
      </c>
      <c r="AP11" s="29" t="n">
        <v>25000</v>
      </c>
      <c r="AQ11" s="29" t="n">
        <v>25000</v>
      </c>
      <c r="AR11" s="29" t="n">
        <v>25000</v>
      </c>
      <c r="AS11" s="29" t="n">
        <v>25000</v>
      </c>
      <c r="AT11" s="29" t="n">
        <v>25000</v>
      </c>
      <c r="AU11" s="29" t="n">
        <v>25000</v>
      </c>
      <c r="AV11" s="29" t="n">
        <v>25000</v>
      </c>
      <c r="AW11" s="29" t="n">
        <v>25000</v>
      </c>
      <c r="AX11" s="29" t="n">
        <v>25000</v>
      </c>
      <c r="AY11" s="29" t="n">
        <v>25000</v>
      </c>
      <c r="AZ11" s="29" t="n">
        <v>25000</v>
      </c>
      <c r="BA11" s="29" t="n">
        <v>25000</v>
      </c>
      <c r="BB11" s="29" t="n">
        <v>25000</v>
      </c>
      <c r="BC11" s="29" t="n">
        <v>25000</v>
      </c>
      <c r="BD11" s="29" t="n">
        <v>25000</v>
      </c>
      <c r="BE11" s="29" t="n">
        <v>25000</v>
      </c>
      <c r="BF11" s="29" t="n">
        <v>25000</v>
      </c>
      <c r="BG11" s="29" t="n">
        <v>25000</v>
      </c>
      <c r="BH11" s="29" t="n">
        <v>25000</v>
      </c>
      <c r="BI11" s="29" t="n">
        <v>25000</v>
      </c>
      <c r="BJ11" s="29" t="n">
        <v>25000</v>
      </c>
      <c r="BK11" s="29" t="n">
        <v>25000</v>
      </c>
      <c r="BL11" s="29" t="n">
        <v>25000</v>
      </c>
      <c r="BM11" s="29" t="n">
        <v>25000</v>
      </c>
      <c r="BN11" s="29" t="n">
        <v>25000</v>
      </c>
      <c r="BO11" s="29" t="n">
        <v>25000</v>
      </c>
      <c r="BP11" s="29" t="n">
        <v>25000</v>
      </c>
      <c r="BQ11" s="29" t="n">
        <v>25000</v>
      </c>
      <c r="BR11" s="29" t="n">
        <v>25000</v>
      </c>
      <c r="BS11" s="29" t="n">
        <v>25000</v>
      </c>
      <c r="BT11" s="29" t="n">
        <v>25000</v>
      </c>
      <c r="BU11" s="29" t="n">
        <v>25000</v>
      </c>
      <c r="BV11" s="29" t="n">
        <v>25000</v>
      </c>
      <c r="BW11" s="21"/>
    </row>
    <row r="12" customFormat="false" ht="12.75" hidden="false" customHeight="false" outlineLevel="0" collapsed="false">
      <c r="A12" s="0" t="n">
        <v>25025</v>
      </c>
      <c r="B12" s="0" t="s">
        <v>52</v>
      </c>
      <c r="C12" s="23" t="n">
        <v>80000</v>
      </c>
      <c r="D12" s="24" t="n">
        <v>35400</v>
      </c>
      <c r="E12" s="24" t="n">
        <v>39051</v>
      </c>
      <c r="F12" s="0" t="s">
        <v>15</v>
      </c>
      <c r="G12" s="25" t="n">
        <v>38686</v>
      </c>
      <c r="H12" s="54" t="n">
        <v>0.145</v>
      </c>
      <c r="I12" s="23" t="n">
        <v>80000</v>
      </c>
      <c r="J12" s="27" t="n">
        <v>80000</v>
      </c>
      <c r="K12" s="1" t="n">
        <f aca="false">ROUND((O12*31+P12*28+Q12*31+R12*30+S12*31+T12*30+U12*31+V12*31+W12*30+X12*31+Y12*30+Z12*31)*H12,0)</f>
        <v>4234000</v>
      </c>
      <c r="L12" s="27" t="n">
        <v>80000</v>
      </c>
      <c r="M12" s="27" t="n">
        <v>80000</v>
      </c>
      <c r="N12" s="27" t="n">
        <v>80000</v>
      </c>
      <c r="O12" s="28" t="n">
        <v>80000</v>
      </c>
      <c r="P12" s="27" t="n">
        <v>80000</v>
      </c>
      <c r="Q12" s="27" t="n">
        <v>80000</v>
      </c>
      <c r="R12" s="27" t="n">
        <v>80000</v>
      </c>
      <c r="S12" s="27" t="n">
        <v>80000</v>
      </c>
      <c r="T12" s="27" t="n">
        <v>80000</v>
      </c>
      <c r="U12" s="27" t="n">
        <v>80000</v>
      </c>
      <c r="V12" s="27" t="n">
        <v>80000</v>
      </c>
      <c r="W12" s="27" t="n">
        <v>80000</v>
      </c>
      <c r="X12" s="27" t="n">
        <v>80000</v>
      </c>
      <c r="Y12" s="27" t="n">
        <v>80000</v>
      </c>
      <c r="Z12" s="27" t="n">
        <v>80000</v>
      </c>
      <c r="AA12" s="27" t="n">
        <v>80000</v>
      </c>
      <c r="AB12" s="27" t="n">
        <v>80000</v>
      </c>
      <c r="AC12" s="27" t="n">
        <v>80000</v>
      </c>
      <c r="AD12" s="27" t="n">
        <v>80000</v>
      </c>
      <c r="AE12" s="27" t="n">
        <v>80000</v>
      </c>
      <c r="AF12" s="27" t="n">
        <v>80000</v>
      </c>
      <c r="AG12" s="27" t="n">
        <v>80000</v>
      </c>
      <c r="AH12" s="27" t="n">
        <v>80000</v>
      </c>
      <c r="AI12" s="27" t="n">
        <v>80000</v>
      </c>
      <c r="AJ12" s="27" t="n">
        <v>80000</v>
      </c>
      <c r="AK12" s="27" t="n">
        <v>80000</v>
      </c>
      <c r="AL12" s="27" t="n">
        <v>80000</v>
      </c>
      <c r="AM12" s="27" t="n">
        <v>80000</v>
      </c>
      <c r="AN12" s="27" t="n">
        <v>80000</v>
      </c>
      <c r="AO12" s="27" t="n">
        <v>80000</v>
      </c>
      <c r="AP12" s="27" t="n">
        <v>80000</v>
      </c>
      <c r="AQ12" s="27" t="n">
        <v>80000</v>
      </c>
      <c r="AR12" s="27" t="n">
        <v>80000</v>
      </c>
      <c r="AS12" s="27" t="n">
        <v>80000</v>
      </c>
      <c r="AT12" s="27" t="n">
        <v>80000</v>
      </c>
      <c r="AU12" s="27" t="n">
        <v>80000</v>
      </c>
      <c r="AV12" s="27" t="n">
        <v>80000</v>
      </c>
      <c r="AW12" s="27" t="n">
        <v>80000</v>
      </c>
      <c r="AX12" s="27" t="n">
        <v>60000</v>
      </c>
      <c r="AY12" s="27" t="n">
        <v>60000</v>
      </c>
      <c r="AZ12" s="27" t="n">
        <v>60000</v>
      </c>
      <c r="BA12" s="27" t="n">
        <v>60000</v>
      </c>
      <c r="BB12" s="27" t="n">
        <v>60000</v>
      </c>
      <c r="BC12" s="27" t="n">
        <v>60000</v>
      </c>
      <c r="BD12" s="27" t="n">
        <v>60000</v>
      </c>
      <c r="BE12" s="27" t="n">
        <v>60000</v>
      </c>
      <c r="BF12" s="27" t="n">
        <v>60000</v>
      </c>
      <c r="BG12" s="27" t="n">
        <v>60000</v>
      </c>
      <c r="BH12" s="27" t="n">
        <v>60000</v>
      </c>
      <c r="BI12" s="27" t="n">
        <v>60000</v>
      </c>
      <c r="BJ12" s="27" t="n">
        <v>60000</v>
      </c>
      <c r="BK12" s="27" t="n">
        <v>60000</v>
      </c>
      <c r="BL12" s="27" t="n">
        <v>60000</v>
      </c>
      <c r="BM12" s="27" t="n">
        <v>60000</v>
      </c>
      <c r="BN12" s="27" t="n">
        <v>60000</v>
      </c>
      <c r="BO12" s="27" t="n">
        <v>60000</v>
      </c>
      <c r="BP12" s="27" t="n">
        <v>60000</v>
      </c>
      <c r="BQ12" s="27" t="n">
        <v>60000</v>
      </c>
      <c r="BR12" s="27" t="n">
        <v>60000</v>
      </c>
      <c r="BS12" s="27" t="n">
        <v>60000</v>
      </c>
      <c r="BT12" s="27" t="n">
        <v>60000</v>
      </c>
      <c r="BU12" s="27" t="n">
        <v>60000</v>
      </c>
      <c r="BV12" s="32" t="n">
        <v>60000</v>
      </c>
      <c r="BW12" s="21"/>
    </row>
    <row r="13" customFormat="false" ht="12.75" hidden="false" customHeight="false" outlineLevel="0" collapsed="false">
      <c r="A13" s="0" t="n">
        <v>27458</v>
      </c>
      <c r="B13" s="0" t="s">
        <v>19</v>
      </c>
      <c r="C13" s="23" t="n">
        <v>14000</v>
      </c>
      <c r="D13" s="24" t="n">
        <v>37622</v>
      </c>
      <c r="E13" s="24" t="n">
        <v>38717</v>
      </c>
      <c r="F13" s="0" t="s">
        <v>17</v>
      </c>
      <c r="G13" s="33"/>
      <c r="H13" s="54" t="s">
        <v>51</v>
      </c>
      <c r="J13" s="21"/>
      <c r="K13" s="1" t="n">
        <v>0</v>
      </c>
      <c r="L13" s="21"/>
      <c r="M13" s="21"/>
      <c r="N13" s="21"/>
      <c r="O13" s="34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7" t="n">
        <v>14000</v>
      </c>
      <c r="AB13" s="27" t="n">
        <v>14000</v>
      </c>
      <c r="AC13" s="27" t="n">
        <v>14000</v>
      </c>
      <c r="AD13" s="27" t="n">
        <v>14000</v>
      </c>
      <c r="AE13" s="27" t="n">
        <v>14000</v>
      </c>
      <c r="AF13" s="27" t="n">
        <v>14000</v>
      </c>
      <c r="AG13" s="27" t="n">
        <v>14000</v>
      </c>
      <c r="AH13" s="27" t="n">
        <v>14000</v>
      </c>
      <c r="AI13" s="27" t="n">
        <v>14000</v>
      </c>
      <c r="AJ13" s="27" t="n">
        <v>14000</v>
      </c>
      <c r="AK13" s="27" t="n">
        <v>14000</v>
      </c>
      <c r="AL13" s="27" t="n">
        <v>14000</v>
      </c>
      <c r="AM13" s="27" t="n">
        <v>14000</v>
      </c>
      <c r="AN13" s="27" t="n">
        <v>14000</v>
      </c>
      <c r="AO13" s="27" t="n">
        <v>14000</v>
      </c>
      <c r="AP13" s="27" t="n">
        <v>14000</v>
      </c>
      <c r="AQ13" s="27" t="n">
        <v>14000</v>
      </c>
      <c r="AR13" s="27" t="n">
        <v>14000</v>
      </c>
      <c r="AS13" s="27" t="n">
        <v>14000</v>
      </c>
      <c r="AT13" s="27" t="n">
        <v>14000</v>
      </c>
      <c r="AU13" s="27" t="n">
        <v>14000</v>
      </c>
      <c r="AV13" s="27" t="n">
        <v>14000</v>
      </c>
      <c r="AW13" s="27" t="n">
        <v>14000</v>
      </c>
      <c r="AX13" s="27" t="n">
        <v>14000</v>
      </c>
      <c r="AY13" s="27" t="n">
        <v>14000</v>
      </c>
      <c r="AZ13" s="27" t="n">
        <v>14000</v>
      </c>
      <c r="BA13" s="27" t="n">
        <v>14000</v>
      </c>
      <c r="BB13" s="27" t="n">
        <v>14000</v>
      </c>
      <c r="BC13" s="27" t="n">
        <v>14000</v>
      </c>
      <c r="BD13" s="27" t="n">
        <v>14000</v>
      </c>
      <c r="BE13" s="27" t="n">
        <v>14000</v>
      </c>
      <c r="BF13" s="27" t="n">
        <v>14000</v>
      </c>
      <c r="BG13" s="27" t="n">
        <v>14000</v>
      </c>
      <c r="BH13" s="27" t="n">
        <v>14000</v>
      </c>
      <c r="BI13" s="27" t="n">
        <v>14000</v>
      </c>
      <c r="BJ13" s="27" t="n">
        <v>14000</v>
      </c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</row>
    <row r="14" customFormat="false" ht="12.75" hidden="false" customHeight="false" outlineLevel="0" collapsed="false">
      <c r="A14" s="0" t="n">
        <v>20834</v>
      </c>
      <c r="B14" s="0" t="s">
        <v>20</v>
      </c>
      <c r="C14" s="23" t="n">
        <v>25000</v>
      </c>
      <c r="D14" s="24" t="n">
        <v>33664</v>
      </c>
      <c r="E14" s="24" t="n">
        <v>39141</v>
      </c>
      <c r="F14" s="0" t="s">
        <v>15</v>
      </c>
      <c r="G14" s="25" t="n">
        <v>38776</v>
      </c>
      <c r="H14" s="54" t="n">
        <v>0.1063</v>
      </c>
      <c r="I14" s="23" t="n">
        <v>25000</v>
      </c>
      <c r="J14" s="27" t="n">
        <v>25000</v>
      </c>
      <c r="K14" s="1" t="n">
        <f aca="false">ROUND((O14*31+P14*28+Q14*31+R14*30+S14*31+T14*30+U14*31+V14*31+W14*30+X14*31+Y14*30+Z14*31)*H14,0)</f>
        <v>969988</v>
      </c>
      <c r="L14" s="27" t="n">
        <v>25000</v>
      </c>
      <c r="M14" s="27" t="n">
        <v>25000</v>
      </c>
      <c r="N14" s="27" t="n">
        <v>25000</v>
      </c>
      <c r="O14" s="28" t="n">
        <v>25000</v>
      </c>
      <c r="P14" s="27" t="n">
        <v>25000</v>
      </c>
      <c r="Q14" s="27" t="n">
        <v>25000</v>
      </c>
      <c r="R14" s="27" t="n">
        <v>25000</v>
      </c>
      <c r="S14" s="27" t="n">
        <v>25000</v>
      </c>
      <c r="T14" s="27" t="n">
        <v>25000</v>
      </c>
      <c r="U14" s="27" t="n">
        <v>25000</v>
      </c>
      <c r="V14" s="27" t="n">
        <v>25000</v>
      </c>
      <c r="W14" s="27" t="n">
        <v>25000</v>
      </c>
      <c r="X14" s="27" t="n">
        <v>25000</v>
      </c>
      <c r="Y14" s="27" t="n">
        <v>25000</v>
      </c>
      <c r="Z14" s="27" t="n">
        <v>25000</v>
      </c>
      <c r="AA14" s="27" t="n">
        <v>25000</v>
      </c>
      <c r="AB14" s="27" t="n">
        <v>25000</v>
      </c>
      <c r="AC14" s="27" t="n">
        <v>25000</v>
      </c>
      <c r="AD14" s="27" t="n">
        <v>25000</v>
      </c>
      <c r="AE14" s="27" t="n">
        <v>25000</v>
      </c>
      <c r="AF14" s="27" t="n">
        <v>25000</v>
      </c>
      <c r="AG14" s="27" t="n">
        <v>25000</v>
      </c>
      <c r="AH14" s="27" t="n">
        <v>25000</v>
      </c>
      <c r="AI14" s="27" t="n">
        <v>25000</v>
      </c>
      <c r="AJ14" s="27" t="n">
        <v>25000</v>
      </c>
      <c r="AK14" s="27" t="n">
        <v>25000</v>
      </c>
      <c r="AL14" s="27" t="n">
        <v>25000</v>
      </c>
      <c r="AM14" s="27" t="n">
        <v>25000</v>
      </c>
      <c r="AN14" s="27" t="n">
        <v>25000</v>
      </c>
      <c r="AO14" s="27" t="n">
        <v>25000</v>
      </c>
      <c r="AP14" s="27" t="n">
        <v>25000</v>
      </c>
      <c r="AQ14" s="27" t="n">
        <v>25000</v>
      </c>
      <c r="AR14" s="27" t="n">
        <v>25000</v>
      </c>
      <c r="AS14" s="27" t="n">
        <v>25000</v>
      </c>
      <c r="AT14" s="27" t="n">
        <v>25000</v>
      </c>
      <c r="AU14" s="27" t="n">
        <v>25000</v>
      </c>
      <c r="AV14" s="27" t="n">
        <v>25000</v>
      </c>
      <c r="AW14" s="27" t="n">
        <v>25000</v>
      </c>
      <c r="AX14" s="27" t="n">
        <v>25000</v>
      </c>
      <c r="AY14" s="27" t="n">
        <v>25000</v>
      </c>
      <c r="AZ14" s="27" t="n">
        <v>25000</v>
      </c>
      <c r="BA14" s="27" t="n">
        <v>25000</v>
      </c>
      <c r="BB14" s="27" t="n">
        <v>25000</v>
      </c>
      <c r="BC14" s="27" t="n">
        <v>25000</v>
      </c>
      <c r="BD14" s="27" t="n">
        <v>25000</v>
      </c>
      <c r="BE14" s="27" t="n">
        <v>25000</v>
      </c>
      <c r="BF14" s="27" t="n">
        <v>25000</v>
      </c>
      <c r="BG14" s="27" t="n">
        <v>25000</v>
      </c>
      <c r="BH14" s="27" t="n">
        <v>25000</v>
      </c>
      <c r="BI14" s="27" t="n">
        <v>25000</v>
      </c>
      <c r="BJ14" s="27" t="n">
        <v>25000</v>
      </c>
      <c r="BK14" s="27" t="n">
        <v>25000</v>
      </c>
      <c r="BL14" s="27" t="n">
        <v>25000</v>
      </c>
      <c r="BM14" s="27" t="n">
        <v>25000</v>
      </c>
      <c r="BN14" s="27" t="n">
        <v>25000</v>
      </c>
      <c r="BO14" s="27" t="n">
        <v>25000</v>
      </c>
      <c r="BP14" s="27" t="n">
        <v>25000</v>
      </c>
      <c r="BQ14" s="27" t="n">
        <v>25000</v>
      </c>
      <c r="BR14" s="27" t="n">
        <v>25000</v>
      </c>
      <c r="BS14" s="27" t="n">
        <v>25000</v>
      </c>
      <c r="BT14" s="27" t="n">
        <v>25000</v>
      </c>
      <c r="BU14" s="27" t="n">
        <v>25000</v>
      </c>
      <c r="BV14" s="27" t="n">
        <v>25000</v>
      </c>
      <c r="BW14" s="21"/>
    </row>
    <row r="15" customFormat="false" ht="12.75" hidden="false" customHeight="false" outlineLevel="0" collapsed="false">
      <c r="A15" s="0" t="n">
        <v>20835</v>
      </c>
      <c r="B15" s="0" t="s">
        <v>21</v>
      </c>
      <c r="C15" s="23" t="n">
        <v>20000</v>
      </c>
      <c r="D15" s="24" t="n">
        <v>33664</v>
      </c>
      <c r="E15" s="24" t="n">
        <v>37315</v>
      </c>
      <c r="F15" s="0" t="s">
        <v>15</v>
      </c>
      <c r="G15" s="25" t="s">
        <v>22</v>
      </c>
      <c r="H15" s="54" t="n">
        <v>0.1063</v>
      </c>
      <c r="I15" s="23" t="n">
        <v>20000</v>
      </c>
      <c r="J15" s="27" t="n">
        <v>20000</v>
      </c>
      <c r="K15" s="1" t="n">
        <f aca="false">ROUND((O15*31+P15*28+Q15*31+R15*30+S15*31+T15*30+U15*31+V15*31+W15*30+X15*31+Y15*30+Z15*31)*H15,0)</f>
        <v>125434</v>
      </c>
      <c r="L15" s="27" t="n">
        <v>20000</v>
      </c>
      <c r="M15" s="27" t="n">
        <v>20000</v>
      </c>
      <c r="N15" s="27" t="n">
        <v>20000</v>
      </c>
      <c r="O15" s="28" t="n">
        <v>20000</v>
      </c>
      <c r="P15" s="27" t="n">
        <v>20000</v>
      </c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</row>
    <row r="16" customFormat="false" ht="12.75" hidden="false" customHeight="false" outlineLevel="0" collapsed="false">
      <c r="A16" s="0" t="n">
        <v>27566</v>
      </c>
      <c r="B16" s="0" t="s">
        <v>21</v>
      </c>
      <c r="C16" s="23" t="n">
        <v>20000</v>
      </c>
      <c r="D16" s="24" t="n">
        <v>37316</v>
      </c>
      <c r="E16" s="24" t="n">
        <v>39172</v>
      </c>
      <c r="F16" s="0" t="s">
        <v>15</v>
      </c>
      <c r="G16" s="25" t="n">
        <v>38807</v>
      </c>
      <c r="H16" s="54" t="s">
        <v>51</v>
      </c>
      <c r="J16" s="21"/>
      <c r="K16" s="1" t="n">
        <v>0</v>
      </c>
      <c r="L16" s="21"/>
      <c r="M16" s="21"/>
      <c r="N16" s="21"/>
      <c r="O16" s="34"/>
      <c r="P16" s="21"/>
      <c r="Q16" s="27" t="n">
        <v>20000</v>
      </c>
      <c r="R16" s="27" t="n">
        <v>20000</v>
      </c>
      <c r="S16" s="27" t="n">
        <v>20000</v>
      </c>
      <c r="T16" s="27" t="n">
        <v>20000</v>
      </c>
      <c r="U16" s="27" t="n">
        <v>20000</v>
      </c>
      <c r="V16" s="27" t="n">
        <v>20000</v>
      </c>
      <c r="W16" s="27" t="n">
        <v>20000</v>
      </c>
      <c r="X16" s="27" t="n">
        <v>20000</v>
      </c>
      <c r="Y16" s="27" t="n">
        <v>20000</v>
      </c>
      <c r="Z16" s="27" t="n">
        <v>20000</v>
      </c>
      <c r="AA16" s="27" t="n">
        <v>20000</v>
      </c>
      <c r="AB16" s="27" t="n">
        <v>20000</v>
      </c>
      <c r="AC16" s="27" t="n">
        <v>20000</v>
      </c>
      <c r="AD16" s="27" t="n">
        <v>20000</v>
      </c>
      <c r="AE16" s="27" t="n">
        <v>20000</v>
      </c>
      <c r="AF16" s="27" t="n">
        <v>20000</v>
      </c>
      <c r="AG16" s="27" t="n">
        <v>20000</v>
      </c>
      <c r="AH16" s="27" t="n">
        <v>20000</v>
      </c>
      <c r="AI16" s="27" t="n">
        <v>20000</v>
      </c>
      <c r="AJ16" s="27" t="n">
        <v>20000</v>
      </c>
      <c r="AK16" s="27" t="n">
        <v>20000</v>
      </c>
      <c r="AL16" s="27" t="n">
        <v>20000</v>
      </c>
      <c r="AM16" s="27" t="n">
        <v>20000</v>
      </c>
      <c r="AN16" s="27" t="n">
        <v>20000</v>
      </c>
      <c r="AO16" s="27" t="n">
        <v>20000</v>
      </c>
      <c r="AP16" s="27" t="n">
        <v>20000</v>
      </c>
      <c r="AQ16" s="27" t="n">
        <v>20000</v>
      </c>
      <c r="AR16" s="27" t="n">
        <v>20000</v>
      </c>
      <c r="AS16" s="27" t="n">
        <v>20000</v>
      </c>
      <c r="AT16" s="27" t="n">
        <v>20000</v>
      </c>
      <c r="AU16" s="27" t="n">
        <v>20000</v>
      </c>
      <c r="AV16" s="27" t="n">
        <v>20000</v>
      </c>
      <c r="AW16" s="27" t="n">
        <v>20000</v>
      </c>
      <c r="AX16" s="27" t="n">
        <v>20000</v>
      </c>
      <c r="AY16" s="27" t="n">
        <v>20000</v>
      </c>
      <c r="AZ16" s="27" t="n">
        <v>20000</v>
      </c>
      <c r="BA16" s="27" t="n">
        <v>20000</v>
      </c>
      <c r="BB16" s="27" t="n">
        <v>20000</v>
      </c>
      <c r="BC16" s="27" t="n">
        <v>20000</v>
      </c>
      <c r="BD16" s="27" t="n">
        <v>20000</v>
      </c>
      <c r="BE16" s="27" t="n">
        <v>20000</v>
      </c>
      <c r="BF16" s="27" t="n">
        <v>20000</v>
      </c>
      <c r="BG16" s="27" t="n">
        <v>20000</v>
      </c>
      <c r="BH16" s="27" t="n">
        <v>20000</v>
      </c>
      <c r="BI16" s="27" t="n">
        <v>20000</v>
      </c>
      <c r="BJ16" s="27" t="n">
        <v>20000</v>
      </c>
      <c r="BK16" s="27" t="n">
        <v>20000</v>
      </c>
      <c r="BL16" s="27" t="n">
        <v>20000</v>
      </c>
      <c r="BM16" s="27" t="n">
        <v>20000</v>
      </c>
      <c r="BN16" s="27" t="n">
        <v>20000</v>
      </c>
      <c r="BO16" s="27" t="n">
        <v>20000</v>
      </c>
      <c r="BP16" s="27" t="n">
        <v>20000</v>
      </c>
      <c r="BQ16" s="27" t="n">
        <v>20000</v>
      </c>
      <c r="BR16" s="27" t="n">
        <v>20000</v>
      </c>
      <c r="BS16" s="27" t="n">
        <v>20000</v>
      </c>
      <c r="BT16" s="27" t="n">
        <v>20000</v>
      </c>
      <c r="BU16" s="27" t="n">
        <v>20000</v>
      </c>
      <c r="BV16" s="27" t="n">
        <v>20000</v>
      </c>
      <c r="BW16" s="21"/>
    </row>
    <row r="17" customFormat="false" ht="12.75" hidden="false" customHeight="false" outlineLevel="0" collapsed="false">
      <c r="A17" s="0" t="n">
        <v>26371</v>
      </c>
      <c r="B17" s="0" t="s">
        <v>23</v>
      </c>
      <c r="C17" s="23" t="n">
        <v>25000</v>
      </c>
      <c r="D17" s="24" t="n">
        <v>36100</v>
      </c>
      <c r="E17" s="24" t="n">
        <v>39172</v>
      </c>
      <c r="F17" s="0" t="s">
        <v>15</v>
      </c>
      <c r="G17" s="25" t="n">
        <v>38807</v>
      </c>
      <c r="H17" s="54" t="n">
        <v>0.1063</v>
      </c>
      <c r="I17" s="23" t="n">
        <v>25000</v>
      </c>
      <c r="J17" s="27" t="n">
        <v>25000</v>
      </c>
      <c r="K17" s="1" t="n">
        <f aca="false">ROUND((O17*31+P17*28+Q17*31+R17*30+S17*31+T17*30+U17*31+V17*31+W17*30+X17*31+Y17*30+Z17*31)*H17,0)</f>
        <v>969988</v>
      </c>
      <c r="L17" s="27" t="n">
        <v>25000</v>
      </c>
      <c r="M17" s="27" t="n">
        <v>25000</v>
      </c>
      <c r="N17" s="27" t="n">
        <v>25000</v>
      </c>
      <c r="O17" s="28" t="n">
        <v>25000</v>
      </c>
      <c r="P17" s="27" t="n">
        <v>25000</v>
      </c>
      <c r="Q17" s="27" t="n">
        <v>25000</v>
      </c>
      <c r="R17" s="27" t="n">
        <v>25000</v>
      </c>
      <c r="S17" s="27" t="n">
        <v>25000</v>
      </c>
      <c r="T17" s="27" t="n">
        <v>25000</v>
      </c>
      <c r="U17" s="27" t="n">
        <v>25000</v>
      </c>
      <c r="V17" s="27" t="n">
        <v>25000</v>
      </c>
      <c r="W17" s="27" t="n">
        <v>25000</v>
      </c>
      <c r="X17" s="27" t="n">
        <v>25000</v>
      </c>
      <c r="Y17" s="27" t="n">
        <v>25000</v>
      </c>
      <c r="Z17" s="27" t="n">
        <v>25000</v>
      </c>
      <c r="AA17" s="27" t="n">
        <v>25000</v>
      </c>
      <c r="AB17" s="27" t="n">
        <v>25000</v>
      </c>
      <c r="AC17" s="27" t="n">
        <v>25000</v>
      </c>
      <c r="AD17" s="27" t="n">
        <v>25000</v>
      </c>
      <c r="AE17" s="27" t="n">
        <v>25000</v>
      </c>
      <c r="AF17" s="27" t="n">
        <v>25000</v>
      </c>
      <c r="AG17" s="27" t="n">
        <v>25000</v>
      </c>
      <c r="AH17" s="27" t="n">
        <v>25000</v>
      </c>
      <c r="AI17" s="27" t="n">
        <v>25000</v>
      </c>
      <c r="AJ17" s="27" t="n">
        <v>25000</v>
      </c>
      <c r="AK17" s="27" t="n">
        <v>25000</v>
      </c>
      <c r="AL17" s="27" t="n">
        <v>25000</v>
      </c>
      <c r="AM17" s="27" t="n">
        <v>25000</v>
      </c>
      <c r="AN17" s="27" t="n">
        <v>25000</v>
      </c>
      <c r="AO17" s="27" t="n">
        <v>25000</v>
      </c>
      <c r="AP17" s="27" t="n">
        <v>25000</v>
      </c>
      <c r="AQ17" s="27" t="n">
        <v>25000</v>
      </c>
      <c r="AR17" s="27" t="n">
        <v>25000</v>
      </c>
      <c r="AS17" s="27" t="n">
        <v>25000</v>
      </c>
      <c r="AT17" s="27" t="n">
        <v>25000</v>
      </c>
      <c r="AU17" s="27" t="n">
        <v>25000</v>
      </c>
      <c r="AV17" s="27" t="n">
        <v>25000</v>
      </c>
      <c r="AW17" s="27" t="n">
        <v>25000</v>
      </c>
      <c r="AX17" s="27" t="n">
        <v>25000</v>
      </c>
      <c r="AY17" s="27" t="n">
        <v>25000</v>
      </c>
      <c r="AZ17" s="27" t="n">
        <v>25000</v>
      </c>
      <c r="BA17" s="27" t="n">
        <v>25000</v>
      </c>
      <c r="BB17" s="27" t="n">
        <v>25000</v>
      </c>
      <c r="BC17" s="27" t="n">
        <v>25000</v>
      </c>
      <c r="BD17" s="27" t="n">
        <v>25000</v>
      </c>
      <c r="BE17" s="27" t="n">
        <v>25000</v>
      </c>
      <c r="BF17" s="27" t="n">
        <v>25000</v>
      </c>
      <c r="BG17" s="27" t="n">
        <v>25000</v>
      </c>
      <c r="BH17" s="27" t="n">
        <v>25000</v>
      </c>
      <c r="BI17" s="27" t="n">
        <v>25000</v>
      </c>
      <c r="BJ17" s="27" t="n">
        <v>25000</v>
      </c>
      <c r="BK17" s="27" t="n">
        <v>25000</v>
      </c>
      <c r="BL17" s="27" t="n">
        <v>25000</v>
      </c>
      <c r="BM17" s="27" t="n">
        <v>25000</v>
      </c>
      <c r="BN17" s="27" t="n">
        <v>25000</v>
      </c>
      <c r="BO17" s="27" t="n">
        <v>25000</v>
      </c>
      <c r="BP17" s="27" t="n">
        <v>25000</v>
      </c>
      <c r="BQ17" s="27" t="n">
        <v>25000</v>
      </c>
      <c r="BR17" s="27" t="n">
        <v>25000</v>
      </c>
      <c r="BS17" s="27" t="n">
        <v>25000</v>
      </c>
      <c r="BT17" s="27" t="n">
        <v>25000</v>
      </c>
      <c r="BU17" s="27" t="n">
        <v>25000</v>
      </c>
      <c r="BV17" s="27" t="n">
        <v>25000</v>
      </c>
      <c r="BW17" s="21"/>
    </row>
    <row r="18" customFormat="false" ht="12.75" hidden="false" customHeight="false" outlineLevel="0" collapsed="false">
      <c r="A18" s="0" t="n">
        <v>27457</v>
      </c>
      <c r="B18" s="0" t="s">
        <v>24</v>
      </c>
      <c r="C18" s="23" t="n">
        <v>13500</v>
      </c>
      <c r="D18" s="24" t="n">
        <v>37226</v>
      </c>
      <c r="E18" s="24" t="n">
        <v>37256</v>
      </c>
      <c r="F18" s="0" t="s">
        <v>17</v>
      </c>
      <c r="G18" s="33"/>
      <c r="H18" s="54" t="s">
        <v>51</v>
      </c>
      <c r="J18" s="21"/>
      <c r="K18" s="1" t="n">
        <v>0</v>
      </c>
      <c r="L18" s="21"/>
      <c r="M18" s="21"/>
      <c r="N18" s="27" t="n">
        <v>13500</v>
      </c>
      <c r="O18" s="34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</row>
    <row r="19" customFormat="false" ht="12.75" hidden="false" customHeight="false" outlineLevel="0" collapsed="false">
      <c r="A19" s="0" t="n">
        <v>27456</v>
      </c>
      <c r="B19" s="0" t="s">
        <v>24</v>
      </c>
      <c r="C19" s="23" t="n">
        <v>21500</v>
      </c>
      <c r="D19" s="24" t="n">
        <v>37561</v>
      </c>
      <c r="E19" s="24" t="n">
        <v>37621</v>
      </c>
      <c r="F19" s="0" t="s">
        <v>17</v>
      </c>
      <c r="G19" s="33"/>
      <c r="H19" s="54" t="s">
        <v>51</v>
      </c>
      <c r="J19" s="21"/>
      <c r="K19" s="1" t="n">
        <v>0</v>
      </c>
      <c r="L19" s="21"/>
      <c r="M19" s="21"/>
      <c r="N19" s="21"/>
      <c r="O19" s="34"/>
      <c r="P19" s="21"/>
      <c r="Q19" s="21"/>
      <c r="R19" s="21"/>
      <c r="S19" s="21"/>
      <c r="T19" s="21"/>
      <c r="U19" s="21"/>
      <c r="V19" s="21"/>
      <c r="W19" s="21"/>
      <c r="X19" s="21"/>
      <c r="Y19" s="27" t="n">
        <v>21500</v>
      </c>
      <c r="Z19" s="27" t="n">
        <v>21500</v>
      </c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</row>
    <row r="20" customFormat="false" ht="12.75" hidden="false" customHeight="false" outlineLevel="0" collapsed="false">
      <c r="A20" s="0" t="n">
        <v>27453</v>
      </c>
      <c r="B20" s="0" t="s">
        <v>24</v>
      </c>
      <c r="C20" s="23" t="n">
        <v>35000</v>
      </c>
      <c r="D20" s="24" t="n">
        <v>37622</v>
      </c>
      <c r="E20" s="24" t="n">
        <v>37986</v>
      </c>
      <c r="F20" s="0" t="s">
        <v>17</v>
      </c>
      <c r="G20" s="33"/>
      <c r="H20" s="54" t="s">
        <v>51</v>
      </c>
      <c r="J20" s="21"/>
      <c r="K20" s="1" t="n">
        <v>0</v>
      </c>
      <c r="L20" s="21"/>
      <c r="M20" s="21"/>
      <c r="N20" s="21"/>
      <c r="O20" s="34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7" t="n">
        <v>35000</v>
      </c>
      <c r="AB20" s="27" t="n">
        <v>35000</v>
      </c>
      <c r="AC20" s="27" t="n">
        <v>35000</v>
      </c>
      <c r="AD20" s="27" t="n">
        <v>35000</v>
      </c>
      <c r="AE20" s="27" t="n">
        <v>35000</v>
      </c>
      <c r="AF20" s="27" t="n">
        <v>35000</v>
      </c>
      <c r="AG20" s="27" t="n">
        <v>35000</v>
      </c>
      <c r="AH20" s="27" t="n">
        <v>35000</v>
      </c>
      <c r="AI20" s="27" t="n">
        <v>35000</v>
      </c>
      <c r="AJ20" s="27" t="n">
        <v>35000</v>
      </c>
      <c r="AK20" s="27" t="n">
        <v>35000</v>
      </c>
      <c r="AL20" s="27" t="n">
        <v>35000</v>
      </c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</row>
    <row r="21" customFormat="false" ht="12.75" hidden="false" customHeight="false" outlineLevel="0" collapsed="false">
      <c r="A21" s="0" t="n">
        <v>24568</v>
      </c>
      <c r="B21" s="0" t="s">
        <v>53</v>
      </c>
      <c r="C21" s="23" t="n">
        <v>32000</v>
      </c>
      <c r="D21" s="24" t="n">
        <v>35400</v>
      </c>
      <c r="E21" s="24" t="n">
        <v>37256</v>
      </c>
      <c r="F21" s="0" t="s">
        <v>15</v>
      </c>
      <c r="G21" s="33" t="s">
        <v>22</v>
      </c>
      <c r="H21" s="54" t="n">
        <v>0.2175</v>
      </c>
      <c r="I21" s="23" t="n">
        <v>32000</v>
      </c>
      <c r="J21" s="27" t="n">
        <v>32000</v>
      </c>
      <c r="K21" s="1" t="n">
        <v>0</v>
      </c>
      <c r="L21" s="27" t="n">
        <v>32000</v>
      </c>
      <c r="M21" s="27" t="n">
        <v>32000</v>
      </c>
      <c r="N21" s="27" t="n">
        <v>32000</v>
      </c>
      <c r="O21" s="32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</row>
    <row r="22" customFormat="false" ht="12.75" hidden="false" customHeight="false" outlineLevel="0" collapsed="false">
      <c r="A22" s="0" t="n">
        <v>24654</v>
      </c>
      <c r="B22" s="0" t="s">
        <v>54</v>
      </c>
      <c r="C22" s="23" t="n">
        <v>8000</v>
      </c>
      <c r="D22" s="24" t="n">
        <v>35400</v>
      </c>
      <c r="E22" s="24" t="n">
        <v>37256</v>
      </c>
      <c r="F22" s="0" t="s">
        <v>15</v>
      </c>
      <c r="G22" s="33" t="s">
        <v>22</v>
      </c>
      <c r="H22" s="54" t="n">
        <v>0.22</v>
      </c>
      <c r="I22" s="23" t="n">
        <v>8000</v>
      </c>
      <c r="J22" s="27" t="n">
        <v>8000</v>
      </c>
      <c r="K22" s="1" t="n">
        <v>0</v>
      </c>
      <c r="L22" s="27" t="n">
        <v>8000</v>
      </c>
      <c r="M22" s="27" t="n">
        <v>8000</v>
      </c>
      <c r="N22" s="27" t="n">
        <v>8000</v>
      </c>
      <c r="O22" s="32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</row>
    <row r="23" customFormat="false" ht="12.75" hidden="false" customHeight="false" outlineLevel="0" collapsed="false">
      <c r="A23" s="0" t="n">
        <v>26125</v>
      </c>
      <c r="B23" s="0" t="s">
        <v>25</v>
      </c>
      <c r="C23" s="23" t="n">
        <v>8600</v>
      </c>
      <c r="D23" s="24" t="n">
        <v>35947</v>
      </c>
      <c r="E23" s="24" t="n">
        <v>37772</v>
      </c>
      <c r="F23" s="0" t="s">
        <v>15</v>
      </c>
      <c r="G23" s="25" t="n">
        <v>37407</v>
      </c>
      <c r="H23" s="54" t="s">
        <v>51</v>
      </c>
      <c r="I23" s="23" t="n">
        <v>8600</v>
      </c>
      <c r="J23" s="27" t="n">
        <v>8600</v>
      </c>
      <c r="K23" s="1" t="n">
        <v>0</v>
      </c>
      <c r="L23" s="27" t="n">
        <v>8600</v>
      </c>
      <c r="M23" s="27" t="n">
        <v>8600</v>
      </c>
      <c r="N23" s="27" t="n">
        <v>8600</v>
      </c>
      <c r="O23" s="28" t="n">
        <v>8600</v>
      </c>
      <c r="P23" s="27" t="n">
        <v>8600</v>
      </c>
      <c r="Q23" s="27" t="n">
        <v>8600</v>
      </c>
      <c r="R23" s="27" t="n">
        <v>8600</v>
      </c>
      <c r="S23" s="27" t="n">
        <v>8600</v>
      </c>
      <c r="T23" s="27" t="n">
        <v>8600</v>
      </c>
      <c r="U23" s="27" t="n">
        <v>8600</v>
      </c>
      <c r="V23" s="27" t="n">
        <v>8600</v>
      </c>
      <c r="W23" s="27" t="n">
        <v>8600</v>
      </c>
      <c r="X23" s="27" t="n">
        <v>8600</v>
      </c>
      <c r="Y23" s="27" t="n">
        <v>8600</v>
      </c>
      <c r="Z23" s="27" t="n">
        <v>8600</v>
      </c>
      <c r="AA23" s="27" t="n">
        <v>8600</v>
      </c>
      <c r="AB23" s="27" t="n">
        <v>8600</v>
      </c>
      <c r="AC23" s="27" t="n">
        <v>8600</v>
      </c>
      <c r="AD23" s="27" t="n">
        <v>8600</v>
      </c>
      <c r="AE23" s="27" t="n">
        <v>8600</v>
      </c>
      <c r="AF23" s="29" t="n">
        <v>8600</v>
      </c>
      <c r="AG23" s="29" t="n">
        <v>8600</v>
      </c>
      <c r="AH23" s="29" t="n">
        <v>8600</v>
      </c>
      <c r="AI23" s="29" t="n">
        <v>8600</v>
      </c>
      <c r="AJ23" s="29" t="n">
        <v>8600</v>
      </c>
      <c r="AK23" s="29" t="n">
        <v>8600</v>
      </c>
      <c r="AL23" s="29" t="n">
        <v>8600</v>
      </c>
      <c r="AM23" s="29" t="n">
        <v>8600</v>
      </c>
      <c r="AN23" s="29" t="n">
        <v>8600</v>
      </c>
      <c r="AO23" s="29" t="n">
        <v>8600</v>
      </c>
      <c r="AP23" s="29" t="n">
        <v>8600</v>
      </c>
      <c r="AQ23" s="29" t="n">
        <v>8600</v>
      </c>
      <c r="AR23" s="29" t="n">
        <v>8600</v>
      </c>
      <c r="AS23" s="29" t="n">
        <v>8600</v>
      </c>
      <c r="AT23" s="29" t="n">
        <v>8600</v>
      </c>
      <c r="AU23" s="29" t="n">
        <v>8600</v>
      </c>
      <c r="AV23" s="29" t="n">
        <v>8600</v>
      </c>
      <c r="AW23" s="29" t="n">
        <v>8600</v>
      </c>
      <c r="AX23" s="29" t="n">
        <v>8600</v>
      </c>
      <c r="AY23" s="29" t="n">
        <v>8600</v>
      </c>
      <c r="AZ23" s="29" t="n">
        <v>8600</v>
      </c>
      <c r="BA23" s="29" t="n">
        <v>8600</v>
      </c>
      <c r="BB23" s="29" t="n">
        <v>8600</v>
      </c>
      <c r="BC23" s="29" t="n">
        <v>8600</v>
      </c>
      <c r="BD23" s="29" t="n">
        <v>8600</v>
      </c>
      <c r="BE23" s="29" t="n">
        <v>8600</v>
      </c>
      <c r="BF23" s="29" t="n">
        <v>8600</v>
      </c>
      <c r="BG23" s="29" t="n">
        <v>8600</v>
      </c>
      <c r="BH23" s="29" t="n">
        <v>8600</v>
      </c>
      <c r="BI23" s="29" t="n">
        <v>8600</v>
      </c>
      <c r="BJ23" s="29" t="n">
        <v>8600</v>
      </c>
      <c r="BK23" s="29" t="n">
        <v>8600</v>
      </c>
      <c r="BL23" s="29" t="n">
        <v>8600</v>
      </c>
      <c r="BM23" s="29" t="n">
        <v>8600</v>
      </c>
      <c r="BN23" s="29" t="n">
        <v>8600</v>
      </c>
      <c r="BO23" s="29" t="n">
        <v>8600</v>
      </c>
      <c r="BP23" s="29" t="n">
        <v>8600</v>
      </c>
      <c r="BQ23" s="29" t="n">
        <v>8600</v>
      </c>
      <c r="BR23" s="29" t="n">
        <v>8600</v>
      </c>
      <c r="BS23" s="29" t="n">
        <v>8600</v>
      </c>
      <c r="BT23" s="29" t="n">
        <v>8600</v>
      </c>
      <c r="BU23" s="29" t="n">
        <v>8600</v>
      </c>
      <c r="BV23" s="29" t="n">
        <v>8600</v>
      </c>
      <c r="BW23" s="21"/>
    </row>
    <row r="24" customFormat="false" ht="12.75" hidden="false" customHeight="false" outlineLevel="0" collapsed="false">
      <c r="A24" s="0" t="n">
        <v>26677</v>
      </c>
      <c r="B24" s="0" t="s">
        <v>26</v>
      </c>
      <c r="C24" s="23" t="n">
        <v>25000</v>
      </c>
      <c r="D24" s="24" t="n">
        <v>36251</v>
      </c>
      <c r="E24" s="24" t="n">
        <v>39172</v>
      </c>
      <c r="F24" s="0" t="s">
        <v>15</v>
      </c>
      <c r="G24" s="25" t="n">
        <v>38807</v>
      </c>
      <c r="H24" s="54" t="n">
        <v>0.1063</v>
      </c>
      <c r="I24" s="23" t="n">
        <v>25000</v>
      </c>
      <c r="J24" s="27" t="n">
        <v>25000</v>
      </c>
      <c r="K24" s="1" t="n">
        <f aca="false">ROUND((O24*31+P24*28+Q24*31+R24*30+S24*31+T24*30+U24*31+V24*31+W24*30+X24*31+Y24*30+Z24*31)*H24,0)</f>
        <v>969988</v>
      </c>
      <c r="L24" s="27" t="n">
        <v>25000</v>
      </c>
      <c r="M24" s="27" t="n">
        <v>25000</v>
      </c>
      <c r="N24" s="27" t="n">
        <v>25000</v>
      </c>
      <c r="O24" s="28" t="n">
        <v>25000</v>
      </c>
      <c r="P24" s="27" t="n">
        <v>25000</v>
      </c>
      <c r="Q24" s="27" t="n">
        <v>25000</v>
      </c>
      <c r="R24" s="27" t="n">
        <v>25000</v>
      </c>
      <c r="S24" s="27" t="n">
        <v>25000</v>
      </c>
      <c r="T24" s="27" t="n">
        <v>25000</v>
      </c>
      <c r="U24" s="27" t="n">
        <v>25000</v>
      </c>
      <c r="V24" s="27" t="n">
        <v>25000</v>
      </c>
      <c r="W24" s="27" t="n">
        <v>25000</v>
      </c>
      <c r="X24" s="27" t="n">
        <v>25000</v>
      </c>
      <c r="Y24" s="27" t="n">
        <v>25000</v>
      </c>
      <c r="Z24" s="27" t="n">
        <v>25000</v>
      </c>
      <c r="AA24" s="27" t="n">
        <v>25000</v>
      </c>
      <c r="AB24" s="27" t="n">
        <v>25000</v>
      </c>
      <c r="AC24" s="27" t="n">
        <v>25000</v>
      </c>
      <c r="AD24" s="27" t="n">
        <v>25000</v>
      </c>
      <c r="AE24" s="27" t="n">
        <v>25000</v>
      </c>
      <c r="AF24" s="27" t="n">
        <v>25000</v>
      </c>
      <c r="AG24" s="27" t="n">
        <v>25000</v>
      </c>
      <c r="AH24" s="27" t="n">
        <v>25000</v>
      </c>
      <c r="AI24" s="27" t="n">
        <v>25000</v>
      </c>
      <c r="AJ24" s="27" t="n">
        <v>25000</v>
      </c>
      <c r="AK24" s="27" t="n">
        <v>25000</v>
      </c>
      <c r="AL24" s="27" t="n">
        <v>25000</v>
      </c>
      <c r="AM24" s="27" t="n">
        <v>25000</v>
      </c>
      <c r="AN24" s="27" t="n">
        <v>25000</v>
      </c>
      <c r="AO24" s="27" t="n">
        <v>25000</v>
      </c>
      <c r="AP24" s="27" t="n">
        <v>25000</v>
      </c>
      <c r="AQ24" s="27" t="n">
        <v>25000</v>
      </c>
      <c r="AR24" s="27" t="n">
        <v>25000</v>
      </c>
      <c r="AS24" s="27" t="n">
        <v>25000</v>
      </c>
      <c r="AT24" s="27" t="n">
        <v>25000</v>
      </c>
      <c r="AU24" s="27" t="n">
        <v>25000</v>
      </c>
      <c r="AV24" s="27" t="n">
        <v>25000</v>
      </c>
      <c r="AW24" s="27" t="n">
        <v>25000</v>
      </c>
      <c r="AX24" s="27" t="n">
        <v>25000</v>
      </c>
      <c r="AY24" s="27" t="n">
        <v>25000</v>
      </c>
      <c r="AZ24" s="27" t="n">
        <v>25000</v>
      </c>
      <c r="BA24" s="27" t="n">
        <v>25000</v>
      </c>
      <c r="BB24" s="27" t="n">
        <v>25000</v>
      </c>
      <c r="BC24" s="27" t="n">
        <v>25000</v>
      </c>
      <c r="BD24" s="27" t="n">
        <v>25000</v>
      </c>
      <c r="BE24" s="27" t="n">
        <v>25000</v>
      </c>
      <c r="BF24" s="27" t="n">
        <v>25000</v>
      </c>
      <c r="BG24" s="27" t="n">
        <v>25000</v>
      </c>
      <c r="BH24" s="27" t="n">
        <v>25000</v>
      </c>
      <c r="BI24" s="27" t="n">
        <v>25000</v>
      </c>
      <c r="BJ24" s="27" t="n">
        <v>25000</v>
      </c>
      <c r="BK24" s="27" t="n">
        <v>25000</v>
      </c>
      <c r="BL24" s="27" t="n">
        <v>25000</v>
      </c>
      <c r="BM24" s="27" t="n">
        <v>25000</v>
      </c>
      <c r="BN24" s="27" t="n">
        <v>25000</v>
      </c>
      <c r="BO24" s="27" t="n">
        <v>25000</v>
      </c>
      <c r="BP24" s="27" t="n">
        <v>25000</v>
      </c>
      <c r="BQ24" s="27" t="n">
        <v>25000</v>
      </c>
      <c r="BR24" s="27" t="n">
        <v>25000</v>
      </c>
      <c r="BS24" s="27" t="n">
        <v>25000</v>
      </c>
      <c r="BT24" s="27" t="n">
        <v>25000</v>
      </c>
      <c r="BU24" s="27" t="n">
        <v>25000</v>
      </c>
      <c r="BV24" s="27" t="n">
        <v>25000</v>
      </c>
      <c r="BW24" s="21"/>
    </row>
    <row r="25" customFormat="false" ht="12.75" hidden="false" customHeight="false" outlineLevel="0" collapsed="false">
      <c r="A25" s="0" t="n">
        <v>26884</v>
      </c>
      <c r="B25" s="0" t="s">
        <v>26</v>
      </c>
      <c r="C25" s="23" t="n">
        <v>40000</v>
      </c>
      <c r="D25" s="24" t="n">
        <v>36647</v>
      </c>
      <c r="E25" s="24" t="n">
        <v>38656</v>
      </c>
      <c r="F25" s="0" t="s">
        <v>15</v>
      </c>
      <c r="G25" s="25" t="n">
        <v>38291</v>
      </c>
      <c r="H25" s="54" t="s">
        <v>51</v>
      </c>
      <c r="I25" s="23" t="n">
        <v>40000</v>
      </c>
      <c r="J25" s="27" t="n">
        <v>40000</v>
      </c>
      <c r="K25" s="1" t="n">
        <v>0</v>
      </c>
      <c r="L25" s="27" t="n">
        <v>40000</v>
      </c>
      <c r="M25" s="27" t="n">
        <v>40000</v>
      </c>
      <c r="N25" s="27" t="n">
        <v>40000</v>
      </c>
      <c r="O25" s="28" t="n">
        <v>40000</v>
      </c>
      <c r="P25" s="27" t="n">
        <v>40000</v>
      </c>
      <c r="Q25" s="27" t="n">
        <v>40000</v>
      </c>
      <c r="R25" s="27" t="n">
        <v>40000</v>
      </c>
      <c r="S25" s="27" t="n">
        <v>40000</v>
      </c>
      <c r="T25" s="27" t="n">
        <v>40000</v>
      </c>
      <c r="U25" s="27" t="n">
        <v>40000</v>
      </c>
      <c r="V25" s="27" t="n">
        <v>40000</v>
      </c>
      <c r="W25" s="27" t="n">
        <v>40000</v>
      </c>
      <c r="X25" s="27" t="n">
        <v>40000</v>
      </c>
      <c r="Y25" s="27" t="n">
        <v>40000</v>
      </c>
      <c r="Z25" s="27" t="n">
        <v>40000</v>
      </c>
      <c r="AA25" s="27" t="n">
        <v>40000</v>
      </c>
      <c r="AB25" s="27" t="n">
        <v>40000</v>
      </c>
      <c r="AC25" s="27" t="n">
        <v>40000</v>
      </c>
      <c r="AD25" s="27" t="n">
        <v>40000</v>
      </c>
      <c r="AE25" s="27" t="n">
        <v>40000</v>
      </c>
      <c r="AF25" s="27" t="n">
        <v>40000</v>
      </c>
      <c r="AG25" s="27" t="n">
        <v>40000</v>
      </c>
      <c r="AH25" s="27" t="n">
        <v>40000</v>
      </c>
      <c r="AI25" s="27" t="n">
        <v>40000</v>
      </c>
      <c r="AJ25" s="27" t="n">
        <v>40000</v>
      </c>
      <c r="AK25" s="27" t="n">
        <v>40000</v>
      </c>
      <c r="AL25" s="27" t="n">
        <v>40000</v>
      </c>
      <c r="AM25" s="27" t="n">
        <v>40000</v>
      </c>
      <c r="AN25" s="27" t="n">
        <v>40000</v>
      </c>
      <c r="AO25" s="27" t="n">
        <v>40000</v>
      </c>
      <c r="AP25" s="27" t="n">
        <v>40000</v>
      </c>
      <c r="AQ25" s="27" t="n">
        <v>40000</v>
      </c>
      <c r="AR25" s="27" t="n">
        <v>40000</v>
      </c>
      <c r="AS25" s="27" t="n">
        <v>40000</v>
      </c>
      <c r="AT25" s="27" t="n">
        <v>40000</v>
      </c>
      <c r="AU25" s="27" t="n">
        <v>40000</v>
      </c>
      <c r="AV25" s="27" t="n">
        <v>40000</v>
      </c>
      <c r="AW25" s="27" t="n">
        <v>40000</v>
      </c>
      <c r="AX25" s="27" t="n">
        <v>40000</v>
      </c>
      <c r="AY25" s="27" t="n">
        <v>40000</v>
      </c>
      <c r="AZ25" s="27" t="n">
        <v>40000</v>
      </c>
      <c r="BA25" s="27" t="n">
        <v>40000</v>
      </c>
      <c r="BB25" s="27" t="n">
        <v>40000</v>
      </c>
      <c r="BC25" s="27" t="n">
        <v>40000</v>
      </c>
      <c r="BD25" s="27" t="n">
        <v>40000</v>
      </c>
      <c r="BE25" s="27" t="n">
        <v>40000</v>
      </c>
      <c r="BF25" s="27" t="n">
        <v>40000</v>
      </c>
      <c r="BG25" s="27" t="n">
        <v>40000</v>
      </c>
      <c r="BH25" s="27" t="n">
        <v>40000</v>
      </c>
      <c r="BI25" s="29" t="n">
        <v>40000</v>
      </c>
      <c r="BJ25" s="29" t="n">
        <v>40000</v>
      </c>
      <c r="BK25" s="29" t="n">
        <v>40000</v>
      </c>
      <c r="BL25" s="29" t="n">
        <v>40000</v>
      </c>
      <c r="BM25" s="29" t="n">
        <v>40000</v>
      </c>
      <c r="BN25" s="29" t="n">
        <v>40000</v>
      </c>
      <c r="BO25" s="29" t="n">
        <v>40000</v>
      </c>
      <c r="BP25" s="29" t="n">
        <v>40000</v>
      </c>
      <c r="BQ25" s="29" t="n">
        <v>40000</v>
      </c>
      <c r="BR25" s="29" t="n">
        <v>40000</v>
      </c>
      <c r="BS25" s="29" t="n">
        <v>40000</v>
      </c>
      <c r="BT25" s="29" t="n">
        <v>40000</v>
      </c>
      <c r="BU25" s="29" t="n">
        <v>40000</v>
      </c>
      <c r="BV25" s="29" t="n">
        <v>40000</v>
      </c>
      <c r="BW25" s="21"/>
    </row>
    <row r="26" customFormat="false" ht="12.75" hidden="false" customHeight="false" outlineLevel="0" collapsed="false">
      <c r="A26" s="0" t="n">
        <v>21372</v>
      </c>
      <c r="B26" s="0" t="s">
        <v>55</v>
      </c>
      <c r="C26" s="23" t="n">
        <v>1346</v>
      </c>
      <c r="D26" s="24" t="n">
        <v>34001</v>
      </c>
      <c r="E26" s="24" t="n">
        <v>37986</v>
      </c>
      <c r="F26" s="0" t="s">
        <v>15</v>
      </c>
      <c r="G26" s="25" t="n">
        <v>37621</v>
      </c>
      <c r="H26" s="54" t="n">
        <v>0.146</v>
      </c>
      <c r="I26" s="23" t="n">
        <v>1346</v>
      </c>
      <c r="J26" s="27" t="n">
        <v>1346</v>
      </c>
      <c r="K26" s="1" t="n">
        <f aca="false">ROUND((O26*31+P26*28+Q26*31+R26*30+S26*31+T26*30+U26*31+V26*31+W26*30+X26*31+Y26*30+Z26*31)*H26,0)</f>
        <v>71728</v>
      </c>
      <c r="L26" s="27" t="n">
        <v>1346</v>
      </c>
      <c r="M26" s="27" t="n">
        <v>1346</v>
      </c>
      <c r="N26" s="27" t="n">
        <v>1346</v>
      </c>
      <c r="O26" s="28" t="n">
        <v>1346</v>
      </c>
      <c r="P26" s="27" t="n">
        <v>1346</v>
      </c>
      <c r="Q26" s="27" t="n">
        <v>1346</v>
      </c>
      <c r="R26" s="27" t="n">
        <v>1346</v>
      </c>
      <c r="S26" s="27" t="n">
        <v>1346</v>
      </c>
      <c r="T26" s="27" t="n">
        <v>1346</v>
      </c>
      <c r="U26" s="27" t="n">
        <v>1346</v>
      </c>
      <c r="V26" s="27" t="n">
        <v>1346</v>
      </c>
      <c r="W26" s="27" t="n">
        <v>1346</v>
      </c>
      <c r="X26" s="27" t="n">
        <v>1346</v>
      </c>
      <c r="Y26" s="27" t="n">
        <v>1346</v>
      </c>
      <c r="Z26" s="27" t="n">
        <v>1346</v>
      </c>
      <c r="AA26" s="27" t="n">
        <v>1346</v>
      </c>
      <c r="AB26" s="27" t="n">
        <v>1346</v>
      </c>
      <c r="AC26" s="27" t="n">
        <v>1346</v>
      </c>
      <c r="AD26" s="27" t="n">
        <v>1346</v>
      </c>
      <c r="AE26" s="27" t="n">
        <v>1346</v>
      </c>
      <c r="AF26" s="27" t="n">
        <v>1346</v>
      </c>
      <c r="AG26" s="27" t="n">
        <v>1346</v>
      </c>
      <c r="AH26" s="27" t="n">
        <v>1346</v>
      </c>
      <c r="AI26" s="27" t="n">
        <v>1346</v>
      </c>
      <c r="AJ26" s="27" t="n">
        <v>1346</v>
      </c>
      <c r="AK26" s="27" t="n">
        <v>1346</v>
      </c>
      <c r="AL26" s="27" t="n">
        <v>1346</v>
      </c>
      <c r="AM26" s="29" t="n">
        <v>1346</v>
      </c>
      <c r="AN26" s="29" t="n">
        <v>1346</v>
      </c>
      <c r="AO26" s="29" t="n">
        <v>1346</v>
      </c>
      <c r="AP26" s="29" t="n">
        <v>1346</v>
      </c>
      <c r="AQ26" s="29" t="n">
        <v>1346</v>
      </c>
      <c r="AR26" s="29" t="n">
        <v>1346</v>
      </c>
      <c r="AS26" s="29" t="n">
        <v>1346</v>
      </c>
      <c r="AT26" s="29" t="n">
        <v>1346</v>
      </c>
      <c r="AU26" s="29" t="n">
        <v>1346</v>
      </c>
      <c r="AV26" s="29" t="n">
        <v>1346</v>
      </c>
      <c r="AW26" s="29" t="n">
        <v>1346</v>
      </c>
      <c r="AX26" s="29" t="n">
        <v>1346</v>
      </c>
      <c r="AY26" s="29" t="n">
        <v>1346</v>
      </c>
      <c r="AZ26" s="29" t="n">
        <v>1346</v>
      </c>
      <c r="BA26" s="29" t="n">
        <v>1346</v>
      </c>
      <c r="BB26" s="29" t="n">
        <v>1346</v>
      </c>
      <c r="BC26" s="29" t="n">
        <v>1346</v>
      </c>
      <c r="BD26" s="29" t="n">
        <v>1346</v>
      </c>
      <c r="BE26" s="29" t="n">
        <v>1346</v>
      </c>
      <c r="BF26" s="29" t="n">
        <v>1346</v>
      </c>
      <c r="BG26" s="29" t="n">
        <v>1346</v>
      </c>
      <c r="BH26" s="29" t="n">
        <v>1346</v>
      </c>
      <c r="BI26" s="29" t="n">
        <v>1346</v>
      </c>
      <c r="BJ26" s="29" t="n">
        <v>1346</v>
      </c>
      <c r="BK26" s="29" t="n">
        <v>1346</v>
      </c>
      <c r="BL26" s="29" t="n">
        <v>1346</v>
      </c>
      <c r="BM26" s="29" t="n">
        <v>1346</v>
      </c>
      <c r="BN26" s="29" t="n">
        <v>1346</v>
      </c>
      <c r="BO26" s="29" t="n">
        <v>1346</v>
      </c>
      <c r="BP26" s="29" t="n">
        <v>1346</v>
      </c>
      <c r="BQ26" s="29" t="n">
        <v>1346</v>
      </c>
      <c r="BR26" s="29" t="n">
        <v>1346</v>
      </c>
      <c r="BS26" s="29" t="n">
        <v>1346</v>
      </c>
      <c r="BT26" s="29" t="n">
        <v>1346</v>
      </c>
      <c r="BU26" s="29" t="n">
        <v>1346</v>
      </c>
      <c r="BV26" s="29" t="n">
        <v>1346</v>
      </c>
      <c r="BW26" s="21"/>
    </row>
    <row r="27" customFormat="false" ht="12.75" hidden="false" customHeight="false" outlineLevel="0" collapsed="false">
      <c r="A27" s="0" t="n">
        <v>26813</v>
      </c>
      <c r="B27" s="0" t="s">
        <v>27</v>
      </c>
      <c r="C27" s="23" t="n">
        <v>3500</v>
      </c>
      <c r="D27" s="24" t="n">
        <v>36647</v>
      </c>
      <c r="E27" s="24" t="n">
        <v>39506</v>
      </c>
      <c r="F27" s="0" t="s">
        <v>17</v>
      </c>
      <c r="G27" s="41"/>
      <c r="H27" s="54" t="s">
        <v>51</v>
      </c>
      <c r="I27" s="23" t="n">
        <v>3500</v>
      </c>
      <c r="J27" s="27" t="n">
        <v>3500</v>
      </c>
      <c r="K27" s="1" t="n">
        <v>0</v>
      </c>
      <c r="L27" s="27" t="n">
        <v>3500</v>
      </c>
      <c r="M27" s="27" t="n">
        <v>3500</v>
      </c>
      <c r="N27" s="27" t="n">
        <v>3500</v>
      </c>
      <c r="O27" s="28" t="n">
        <v>3500</v>
      </c>
      <c r="P27" s="27" t="n">
        <v>3500</v>
      </c>
      <c r="Q27" s="27" t="n">
        <v>3500</v>
      </c>
      <c r="R27" s="27" t="n">
        <v>3500</v>
      </c>
      <c r="S27" s="27" t="n">
        <v>3500</v>
      </c>
      <c r="T27" s="27" t="n">
        <v>3500</v>
      </c>
      <c r="U27" s="27" t="n">
        <v>3500</v>
      </c>
      <c r="V27" s="27" t="n">
        <v>3500</v>
      </c>
      <c r="W27" s="27" t="n">
        <v>3500</v>
      </c>
      <c r="X27" s="27" t="n">
        <v>3500</v>
      </c>
      <c r="Y27" s="27" t="n">
        <v>3500</v>
      </c>
      <c r="Z27" s="27" t="n">
        <v>3500</v>
      </c>
      <c r="AA27" s="27" t="n">
        <v>3500</v>
      </c>
      <c r="AB27" s="27" t="n">
        <v>3500</v>
      </c>
      <c r="AC27" s="27" t="n">
        <v>3500</v>
      </c>
      <c r="AD27" s="27" t="n">
        <v>3500</v>
      </c>
      <c r="AE27" s="27" t="n">
        <v>3500</v>
      </c>
      <c r="AF27" s="27" t="n">
        <v>3500</v>
      </c>
      <c r="AG27" s="27" t="n">
        <v>3500</v>
      </c>
      <c r="AH27" s="27" t="n">
        <v>3500</v>
      </c>
      <c r="AI27" s="27" t="n">
        <v>3500</v>
      </c>
      <c r="AJ27" s="27" t="n">
        <v>3500</v>
      </c>
      <c r="AK27" s="27" t="n">
        <v>3500</v>
      </c>
      <c r="AL27" s="27" t="n">
        <v>3500</v>
      </c>
      <c r="AM27" s="27" t="n">
        <v>3500</v>
      </c>
      <c r="AN27" s="27" t="n">
        <v>3500</v>
      </c>
      <c r="AO27" s="27" t="n">
        <v>3500</v>
      </c>
      <c r="AP27" s="27" t="n">
        <v>3500</v>
      </c>
      <c r="AQ27" s="27" t="n">
        <v>3500</v>
      </c>
      <c r="AR27" s="27" t="n">
        <v>3500</v>
      </c>
      <c r="AS27" s="27" t="n">
        <v>3500</v>
      </c>
      <c r="AT27" s="27" t="n">
        <v>3500</v>
      </c>
      <c r="AU27" s="27" t="n">
        <v>3500</v>
      </c>
      <c r="AV27" s="27" t="n">
        <v>3500</v>
      </c>
      <c r="AW27" s="27" t="n">
        <v>3500</v>
      </c>
      <c r="AX27" s="27" t="n">
        <v>3500</v>
      </c>
      <c r="AY27" s="27" t="n">
        <v>3500</v>
      </c>
      <c r="AZ27" s="27" t="n">
        <v>3500</v>
      </c>
      <c r="BA27" s="27" t="n">
        <v>3500</v>
      </c>
      <c r="BB27" s="27" t="n">
        <v>3500</v>
      </c>
      <c r="BC27" s="27" t="n">
        <v>3500</v>
      </c>
      <c r="BD27" s="27" t="n">
        <v>3500</v>
      </c>
      <c r="BE27" s="27" t="n">
        <v>3500</v>
      </c>
      <c r="BF27" s="27" t="n">
        <v>3500</v>
      </c>
      <c r="BG27" s="27" t="n">
        <v>3500</v>
      </c>
      <c r="BH27" s="27" t="n">
        <v>3500</v>
      </c>
      <c r="BI27" s="27" t="n">
        <v>3500</v>
      </c>
      <c r="BJ27" s="27" t="n">
        <v>3500</v>
      </c>
      <c r="BK27" s="27" t="n">
        <v>3500</v>
      </c>
      <c r="BL27" s="27" t="n">
        <v>3500</v>
      </c>
      <c r="BM27" s="27" t="n">
        <v>3500</v>
      </c>
      <c r="BN27" s="27" t="n">
        <v>3500</v>
      </c>
      <c r="BO27" s="27" t="n">
        <v>3500</v>
      </c>
      <c r="BP27" s="27" t="n">
        <v>3500</v>
      </c>
      <c r="BQ27" s="27" t="n">
        <v>3500</v>
      </c>
      <c r="BR27" s="27" t="n">
        <v>3500</v>
      </c>
      <c r="BS27" s="27" t="n">
        <v>3500</v>
      </c>
      <c r="BT27" s="27" t="n">
        <v>3500</v>
      </c>
      <c r="BU27" s="27" t="n">
        <v>3500</v>
      </c>
      <c r="BV27" s="27" t="n">
        <v>3500</v>
      </c>
      <c r="BW27" s="21"/>
    </row>
    <row r="28" customFormat="false" ht="12.75" hidden="false" customHeight="false" outlineLevel="0" collapsed="false">
      <c r="A28" s="0" t="n">
        <v>21175</v>
      </c>
      <c r="B28" s="21" t="s">
        <v>29</v>
      </c>
      <c r="C28" s="23" t="n">
        <v>150000</v>
      </c>
      <c r="D28" s="24" t="n">
        <v>33679</v>
      </c>
      <c r="E28" s="24" t="n">
        <v>39172</v>
      </c>
      <c r="F28" s="0" t="s">
        <v>15</v>
      </c>
      <c r="G28" s="25" t="n">
        <v>38807</v>
      </c>
      <c r="H28" s="54" t="n">
        <v>0.1063</v>
      </c>
      <c r="I28" s="23" t="n">
        <v>150000</v>
      </c>
      <c r="J28" s="27" t="n">
        <v>150000</v>
      </c>
      <c r="K28" s="1" t="n">
        <f aca="false">ROUND((O28*31+P28*28+Q28*31+R28*30+S28*31+T28*30+U28*31+V28*31+W28*30+X28*31+Y28*30+Z28*31)*H28,0)</f>
        <v>5819925</v>
      </c>
      <c r="L28" s="27" t="n">
        <v>150000</v>
      </c>
      <c r="M28" s="27" t="n">
        <v>150000</v>
      </c>
      <c r="N28" s="27" t="n">
        <v>150000</v>
      </c>
      <c r="O28" s="28" t="n">
        <v>150000</v>
      </c>
      <c r="P28" s="27" t="n">
        <v>150000</v>
      </c>
      <c r="Q28" s="27" t="n">
        <v>150000</v>
      </c>
      <c r="R28" s="27" t="n">
        <v>150000</v>
      </c>
      <c r="S28" s="27" t="n">
        <v>150000</v>
      </c>
      <c r="T28" s="27" t="n">
        <v>150000</v>
      </c>
      <c r="U28" s="27" t="n">
        <v>150000</v>
      </c>
      <c r="V28" s="27" t="n">
        <v>150000</v>
      </c>
      <c r="W28" s="27" t="n">
        <v>150000</v>
      </c>
      <c r="X28" s="27" t="n">
        <v>150000</v>
      </c>
      <c r="Y28" s="27" t="n">
        <v>150000</v>
      </c>
      <c r="Z28" s="27" t="n">
        <v>150000</v>
      </c>
      <c r="AA28" s="27" t="n">
        <v>150000</v>
      </c>
      <c r="AB28" s="27" t="n">
        <v>150000</v>
      </c>
      <c r="AC28" s="27" t="n">
        <v>150000</v>
      </c>
      <c r="AD28" s="27" t="n">
        <v>150000</v>
      </c>
      <c r="AE28" s="27" t="n">
        <v>150000</v>
      </c>
      <c r="AF28" s="27" t="n">
        <v>150000</v>
      </c>
      <c r="AG28" s="27" t="n">
        <v>150000</v>
      </c>
      <c r="AH28" s="27" t="n">
        <v>150000</v>
      </c>
      <c r="AI28" s="27" t="n">
        <v>150000</v>
      </c>
      <c r="AJ28" s="27" t="n">
        <v>150000</v>
      </c>
      <c r="AK28" s="27" t="n">
        <v>150000</v>
      </c>
      <c r="AL28" s="27" t="n">
        <v>150000</v>
      </c>
      <c r="AM28" s="27" t="n">
        <v>150000</v>
      </c>
      <c r="AN28" s="27" t="n">
        <v>150000</v>
      </c>
      <c r="AO28" s="27" t="n">
        <v>150000</v>
      </c>
      <c r="AP28" s="27" t="n">
        <v>150000</v>
      </c>
      <c r="AQ28" s="27" t="n">
        <v>150000</v>
      </c>
      <c r="AR28" s="27" t="n">
        <v>150000</v>
      </c>
      <c r="AS28" s="27" t="n">
        <v>150000</v>
      </c>
      <c r="AT28" s="27" t="n">
        <v>150000</v>
      </c>
      <c r="AU28" s="27" t="n">
        <v>150000</v>
      </c>
      <c r="AV28" s="27" t="n">
        <v>150000</v>
      </c>
      <c r="AW28" s="27" t="n">
        <v>150000</v>
      </c>
      <c r="AX28" s="27" t="n">
        <v>150000</v>
      </c>
      <c r="AY28" s="27" t="n">
        <v>150000</v>
      </c>
      <c r="AZ28" s="27" t="n">
        <v>150000</v>
      </c>
      <c r="BA28" s="27" t="n">
        <v>150000</v>
      </c>
      <c r="BB28" s="27" t="n">
        <v>150000</v>
      </c>
      <c r="BC28" s="27" t="n">
        <v>150000</v>
      </c>
      <c r="BD28" s="27" t="n">
        <v>150000</v>
      </c>
      <c r="BE28" s="27" t="n">
        <v>150000</v>
      </c>
      <c r="BF28" s="27" t="n">
        <v>150000</v>
      </c>
      <c r="BG28" s="27" t="n">
        <v>150000</v>
      </c>
      <c r="BH28" s="27" t="n">
        <v>150000</v>
      </c>
      <c r="BI28" s="27" t="n">
        <v>150000</v>
      </c>
      <c r="BJ28" s="27" t="n">
        <v>150000</v>
      </c>
      <c r="BK28" s="27" t="n">
        <v>150000</v>
      </c>
      <c r="BL28" s="27" t="n">
        <v>150000</v>
      </c>
      <c r="BM28" s="27" t="n">
        <v>150000</v>
      </c>
      <c r="BN28" s="27" t="n">
        <v>150000</v>
      </c>
      <c r="BO28" s="27" t="n">
        <v>150000</v>
      </c>
      <c r="BP28" s="27" t="n">
        <v>150000</v>
      </c>
      <c r="BQ28" s="27" t="n">
        <v>150000</v>
      </c>
      <c r="BR28" s="27" t="n">
        <v>150000</v>
      </c>
      <c r="BS28" s="27" t="n">
        <v>150000</v>
      </c>
      <c r="BT28" s="27" t="n">
        <v>150000</v>
      </c>
      <c r="BU28" s="27" t="n">
        <v>150000</v>
      </c>
      <c r="BV28" s="27" t="n">
        <v>150000</v>
      </c>
      <c r="BW28" s="21"/>
    </row>
    <row r="29" customFormat="false" ht="12.75" hidden="false" customHeight="false" outlineLevel="0" collapsed="false">
      <c r="A29" s="0" t="n">
        <v>24809</v>
      </c>
      <c r="B29" s="21" t="s">
        <v>25</v>
      </c>
      <c r="C29" s="23" t="n">
        <v>20000</v>
      </c>
      <c r="D29" s="24" t="n">
        <v>35400</v>
      </c>
      <c r="E29" s="24" t="n">
        <v>37225</v>
      </c>
      <c r="F29" s="0" t="s">
        <v>15</v>
      </c>
      <c r="G29" s="33" t="s">
        <v>22</v>
      </c>
      <c r="H29" s="54" t="n">
        <v>0.2243</v>
      </c>
      <c r="I29" s="23" t="n">
        <v>20000</v>
      </c>
      <c r="J29" s="27" t="n">
        <v>20000</v>
      </c>
      <c r="K29" s="1" t="n">
        <v>0</v>
      </c>
      <c r="L29" s="27" t="n">
        <v>20000</v>
      </c>
      <c r="M29" s="27" t="n">
        <v>20000</v>
      </c>
      <c r="N29" s="29"/>
      <c r="O29" s="32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</row>
    <row r="30" customFormat="false" ht="12.75" hidden="false" customHeight="false" outlineLevel="0" collapsed="false">
      <c r="A30" s="0" t="n">
        <v>27454</v>
      </c>
      <c r="B30" s="21" t="s">
        <v>32</v>
      </c>
      <c r="C30" s="23" t="n">
        <v>27500</v>
      </c>
      <c r="D30" s="24" t="n">
        <v>37257</v>
      </c>
      <c r="E30" s="24" t="n">
        <v>37621</v>
      </c>
      <c r="F30" s="0" t="s">
        <v>17</v>
      </c>
      <c r="G30" s="33"/>
      <c r="H30" s="54" t="s">
        <v>51</v>
      </c>
      <c r="J30" s="21"/>
      <c r="K30" s="1" t="n">
        <v>0</v>
      </c>
      <c r="L30" s="21"/>
      <c r="M30" s="21"/>
      <c r="N30" s="21"/>
      <c r="O30" s="28" t="n">
        <v>27500</v>
      </c>
      <c r="P30" s="27" t="n">
        <v>27500</v>
      </c>
      <c r="Q30" s="27" t="n">
        <v>27500</v>
      </c>
      <c r="R30" s="27" t="n">
        <v>27500</v>
      </c>
      <c r="S30" s="27" t="n">
        <v>27500</v>
      </c>
      <c r="T30" s="27" t="n">
        <v>27500</v>
      </c>
      <c r="U30" s="27" t="n">
        <v>27500</v>
      </c>
      <c r="V30" s="27" t="n">
        <v>27500</v>
      </c>
      <c r="W30" s="27" t="n">
        <v>27500</v>
      </c>
      <c r="X30" s="27" t="n">
        <v>27500</v>
      </c>
      <c r="Y30" s="27" t="n">
        <v>27500</v>
      </c>
      <c r="Z30" s="27" t="n">
        <v>27500</v>
      </c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</row>
    <row r="31" customFormat="false" ht="12.75" hidden="false" customHeight="false" outlineLevel="0" collapsed="false">
      <c r="A31" s="0" t="n">
        <v>26816</v>
      </c>
      <c r="B31" s="0" t="s">
        <v>33</v>
      </c>
      <c r="C31" s="23" t="n">
        <v>21500</v>
      </c>
      <c r="D31" s="24" t="n">
        <v>36647</v>
      </c>
      <c r="E31" s="24" t="n">
        <v>38472</v>
      </c>
      <c r="F31" s="0" t="s">
        <v>17</v>
      </c>
      <c r="G31" s="33"/>
      <c r="H31" s="54" t="s">
        <v>51</v>
      </c>
      <c r="I31" s="23" t="n">
        <v>21500</v>
      </c>
      <c r="J31" s="27" t="n">
        <v>21500</v>
      </c>
      <c r="K31" s="1" t="n">
        <v>0</v>
      </c>
      <c r="L31" s="27" t="n">
        <v>21500</v>
      </c>
      <c r="M31" s="27" t="n">
        <v>21500</v>
      </c>
      <c r="N31" s="27" t="n">
        <v>21500</v>
      </c>
      <c r="O31" s="28" t="n">
        <v>21500</v>
      </c>
      <c r="P31" s="27" t="n">
        <v>21500</v>
      </c>
      <c r="Q31" s="27" t="n">
        <v>21500</v>
      </c>
      <c r="R31" s="27" t="n">
        <v>21500</v>
      </c>
      <c r="S31" s="27" t="n">
        <v>21500</v>
      </c>
      <c r="T31" s="27" t="n">
        <v>21500</v>
      </c>
      <c r="U31" s="27" t="n">
        <v>21500</v>
      </c>
      <c r="V31" s="27" t="n">
        <v>21500</v>
      </c>
      <c r="W31" s="27" t="n">
        <v>21500</v>
      </c>
      <c r="X31" s="27" t="n">
        <v>21500</v>
      </c>
      <c r="Y31" s="27" t="n">
        <v>21500</v>
      </c>
      <c r="Z31" s="27" t="n">
        <v>21500</v>
      </c>
      <c r="AA31" s="27" t="n">
        <v>21500</v>
      </c>
      <c r="AB31" s="27" t="n">
        <v>21500</v>
      </c>
      <c r="AC31" s="27" t="n">
        <v>21500</v>
      </c>
      <c r="AD31" s="27" t="n">
        <v>21500</v>
      </c>
      <c r="AE31" s="27" t="n">
        <v>21500</v>
      </c>
      <c r="AF31" s="27" t="n">
        <v>21500</v>
      </c>
      <c r="AG31" s="27" t="n">
        <v>21500</v>
      </c>
      <c r="AH31" s="27" t="n">
        <v>21500</v>
      </c>
      <c r="AI31" s="27" t="n">
        <v>21500</v>
      </c>
      <c r="AJ31" s="27" t="n">
        <v>21500</v>
      </c>
      <c r="AK31" s="27" t="n">
        <v>21500</v>
      </c>
      <c r="AL31" s="27" t="n">
        <v>21500</v>
      </c>
      <c r="AM31" s="27" t="n">
        <v>21500</v>
      </c>
      <c r="AN31" s="27" t="n">
        <v>21500</v>
      </c>
      <c r="AO31" s="27" t="n">
        <v>21500</v>
      </c>
      <c r="AP31" s="27" t="n">
        <v>21500</v>
      </c>
      <c r="AQ31" s="27" t="n">
        <v>21500</v>
      </c>
      <c r="AR31" s="27" t="n">
        <v>21500</v>
      </c>
      <c r="AS31" s="27" t="n">
        <v>21500</v>
      </c>
      <c r="AT31" s="27" t="n">
        <v>21500</v>
      </c>
      <c r="AU31" s="27" t="n">
        <v>21500</v>
      </c>
      <c r="AV31" s="27" t="n">
        <v>21500</v>
      </c>
      <c r="AW31" s="27" t="n">
        <v>21500</v>
      </c>
      <c r="AX31" s="27" t="n">
        <v>21500</v>
      </c>
      <c r="AY31" s="27" t="n">
        <v>21500</v>
      </c>
      <c r="AZ31" s="27" t="n">
        <v>21500</v>
      </c>
      <c r="BA31" s="27" t="n">
        <v>21500</v>
      </c>
      <c r="BB31" s="27" t="n">
        <v>21500</v>
      </c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</row>
    <row r="32" customFormat="false" ht="12.75" hidden="false" customHeight="false" outlineLevel="0" collapsed="false">
      <c r="A32" s="33" t="n">
        <v>27504</v>
      </c>
      <c r="B32" s="0" t="s">
        <v>34</v>
      </c>
      <c r="C32" s="40" t="n">
        <v>35000</v>
      </c>
      <c r="D32" s="25" t="n">
        <v>37987</v>
      </c>
      <c r="E32" s="25" t="n">
        <v>38717</v>
      </c>
      <c r="F32" s="0" t="s">
        <v>17</v>
      </c>
      <c r="G32" s="33"/>
      <c r="H32" s="54" t="s">
        <v>51</v>
      </c>
      <c r="J32" s="21"/>
      <c r="K32" s="1" t="n">
        <v>0</v>
      </c>
      <c r="L32" s="21"/>
      <c r="M32" s="21"/>
      <c r="N32" s="21"/>
      <c r="O32" s="34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42" t="n">
        <v>35000</v>
      </c>
      <c r="AN32" s="42" t="n">
        <v>35000</v>
      </c>
      <c r="AO32" s="42" t="n">
        <v>35000</v>
      </c>
      <c r="AP32" s="42" t="n">
        <v>35000</v>
      </c>
      <c r="AQ32" s="42" t="n">
        <v>35000</v>
      </c>
      <c r="AR32" s="42" t="n">
        <v>35000</v>
      </c>
      <c r="AS32" s="42" t="n">
        <v>35000</v>
      </c>
      <c r="AT32" s="42" t="n">
        <v>35000</v>
      </c>
      <c r="AU32" s="42" t="n">
        <v>35000</v>
      </c>
      <c r="AV32" s="42" t="n">
        <v>35000</v>
      </c>
      <c r="AW32" s="42" t="n">
        <v>35000</v>
      </c>
      <c r="AX32" s="42" t="n">
        <v>35000</v>
      </c>
      <c r="AY32" s="42" t="n">
        <v>35000</v>
      </c>
      <c r="AZ32" s="42" t="n">
        <v>35000</v>
      </c>
      <c r="BA32" s="42" t="n">
        <v>35000</v>
      </c>
      <c r="BB32" s="42" t="n">
        <v>35000</v>
      </c>
      <c r="BC32" s="42" t="n">
        <v>35000</v>
      </c>
      <c r="BD32" s="42" t="n">
        <v>35000</v>
      </c>
      <c r="BE32" s="42" t="n">
        <v>35000</v>
      </c>
      <c r="BF32" s="42" t="n">
        <v>35000</v>
      </c>
      <c r="BG32" s="42" t="n">
        <v>35000</v>
      </c>
      <c r="BH32" s="42" t="n">
        <v>35000</v>
      </c>
      <c r="BI32" s="42" t="n">
        <v>35000</v>
      </c>
      <c r="BJ32" s="42" t="n">
        <v>35000</v>
      </c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</row>
    <row r="33" customFormat="false" ht="12.75" hidden="false" customHeight="false" outlineLevel="0" collapsed="false">
      <c r="A33" s="0" t="n">
        <v>24670</v>
      </c>
      <c r="B33" s="0" t="s">
        <v>35</v>
      </c>
      <c r="C33" s="23" t="n">
        <v>10000</v>
      </c>
      <c r="D33" s="24" t="n">
        <v>35490</v>
      </c>
      <c r="E33" s="24" t="n">
        <v>39172</v>
      </c>
      <c r="F33" s="0" t="s">
        <v>15</v>
      </c>
      <c r="G33" s="25" t="n">
        <v>38807</v>
      </c>
      <c r="H33" s="54" t="s">
        <v>51</v>
      </c>
      <c r="I33" s="23" t="n">
        <v>10000</v>
      </c>
      <c r="J33" s="27" t="n">
        <v>10000</v>
      </c>
      <c r="K33" s="1" t="n">
        <v>0</v>
      </c>
      <c r="L33" s="27" t="n">
        <v>10000</v>
      </c>
      <c r="M33" s="27" t="n">
        <v>10000</v>
      </c>
      <c r="N33" s="27" t="n">
        <v>10000</v>
      </c>
      <c r="O33" s="28" t="n">
        <v>10000</v>
      </c>
      <c r="P33" s="27" t="n">
        <v>10000</v>
      </c>
      <c r="Q33" s="27" t="n">
        <v>10000</v>
      </c>
      <c r="R33" s="27" t="n">
        <v>10000</v>
      </c>
      <c r="S33" s="27" t="n">
        <v>10000</v>
      </c>
      <c r="T33" s="27" t="n">
        <v>10000</v>
      </c>
      <c r="U33" s="27" t="n">
        <v>10000</v>
      </c>
      <c r="V33" s="27" t="n">
        <v>10000</v>
      </c>
      <c r="W33" s="27" t="n">
        <v>10000</v>
      </c>
      <c r="X33" s="27" t="n">
        <v>10000</v>
      </c>
      <c r="Y33" s="27" t="n">
        <v>10000</v>
      </c>
      <c r="Z33" s="27" t="n">
        <v>10000</v>
      </c>
      <c r="AA33" s="27" t="n">
        <v>10000</v>
      </c>
      <c r="AB33" s="27" t="n">
        <v>10000</v>
      </c>
      <c r="AC33" s="27" t="n">
        <v>10000</v>
      </c>
      <c r="AD33" s="27" t="n">
        <v>10000</v>
      </c>
      <c r="AE33" s="27" t="n">
        <v>10000</v>
      </c>
      <c r="AF33" s="27" t="n">
        <v>10000</v>
      </c>
      <c r="AG33" s="27" t="n">
        <v>10000</v>
      </c>
      <c r="AH33" s="27" t="n">
        <v>10000</v>
      </c>
      <c r="AI33" s="27" t="n">
        <v>10000</v>
      </c>
      <c r="AJ33" s="27" t="n">
        <v>10000</v>
      </c>
      <c r="AK33" s="27" t="n">
        <v>10000</v>
      </c>
      <c r="AL33" s="27" t="n">
        <v>10000</v>
      </c>
      <c r="AM33" s="27" t="n">
        <v>10000</v>
      </c>
      <c r="AN33" s="27" t="n">
        <v>10000</v>
      </c>
      <c r="AO33" s="27" t="n">
        <v>10000</v>
      </c>
      <c r="AP33" s="27" t="n">
        <v>10000</v>
      </c>
      <c r="AQ33" s="27" t="n">
        <v>10000</v>
      </c>
      <c r="AR33" s="27" t="n">
        <v>10000</v>
      </c>
      <c r="AS33" s="27" t="n">
        <v>10000</v>
      </c>
      <c r="AT33" s="27" t="n">
        <v>10000</v>
      </c>
      <c r="AU33" s="27" t="n">
        <v>10000</v>
      </c>
      <c r="AV33" s="27" t="n">
        <v>10000</v>
      </c>
      <c r="AW33" s="27" t="n">
        <v>10000</v>
      </c>
      <c r="AX33" s="27" t="n">
        <v>10000</v>
      </c>
      <c r="AY33" s="27" t="n">
        <v>10000</v>
      </c>
      <c r="AZ33" s="27" t="n">
        <v>10000</v>
      </c>
      <c r="BA33" s="27" t="n">
        <v>10000</v>
      </c>
      <c r="BB33" s="27" t="n">
        <v>10000</v>
      </c>
      <c r="BC33" s="27" t="n">
        <v>10000</v>
      </c>
      <c r="BD33" s="27" t="n">
        <v>10000</v>
      </c>
      <c r="BE33" s="27" t="n">
        <v>10000</v>
      </c>
      <c r="BF33" s="27" t="n">
        <v>10000</v>
      </c>
      <c r="BG33" s="27" t="n">
        <v>10000</v>
      </c>
      <c r="BH33" s="27" t="n">
        <v>10000</v>
      </c>
      <c r="BI33" s="27" t="n">
        <v>10000</v>
      </c>
      <c r="BJ33" s="27" t="n">
        <v>10000</v>
      </c>
      <c r="BK33" s="27" t="n">
        <v>10000</v>
      </c>
      <c r="BL33" s="27" t="n">
        <v>10000</v>
      </c>
      <c r="BM33" s="27" t="n">
        <v>10000</v>
      </c>
      <c r="BN33" s="27" t="n">
        <v>10000</v>
      </c>
      <c r="BO33" s="27" t="n">
        <v>10000</v>
      </c>
      <c r="BP33" s="27" t="n">
        <v>10000</v>
      </c>
      <c r="BQ33" s="27" t="n">
        <v>10000</v>
      </c>
      <c r="BR33" s="27" t="n">
        <v>10000</v>
      </c>
      <c r="BS33" s="27" t="n">
        <v>10000</v>
      </c>
      <c r="BT33" s="27" t="n">
        <v>10000</v>
      </c>
      <c r="BU33" s="27" t="n">
        <v>10000</v>
      </c>
      <c r="BV33" s="27" t="n">
        <v>10000</v>
      </c>
      <c r="BW33" s="21"/>
    </row>
    <row r="34" customFormat="false" ht="12.75" hidden="false" customHeight="false" outlineLevel="0" collapsed="false">
      <c r="A34" s="0" t="n">
        <v>20715</v>
      </c>
      <c r="B34" s="0" t="s">
        <v>56</v>
      </c>
      <c r="C34" s="23" t="n">
        <v>200000</v>
      </c>
      <c r="D34" s="24" t="n">
        <v>33664</v>
      </c>
      <c r="E34" s="24" t="n">
        <v>38656</v>
      </c>
      <c r="F34" s="0" t="s">
        <v>15</v>
      </c>
      <c r="G34" s="25" t="n">
        <v>38291</v>
      </c>
      <c r="H34" s="54" t="n">
        <v>0.1063</v>
      </c>
      <c r="I34" s="23" t="n">
        <v>200000</v>
      </c>
      <c r="J34" s="27" t="n">
        <v>200000</v>
      </c>
      <c r="K34" s="1" t="n">
        <f aca="false">ROUND((O34*31+P34*28+Q34*31+R34*30+S34*31+T34*30+U34*31+V34*31+W34*30+X34*31+Y34*30+Z34*31)*H34,0)</f>
        <v>7759900</v>
      </c>
      <c r="L34" s="27" t="n">
        <v>200000</v>
      </c>
      <c r="M34" s="27" t="n">
        <v>200000</v>
      </c>
      <c r="N34" s="27" t="n">
        <v>200000</v>
      </c>
      <c r="O34" s="28" t="n">
        <v>200000</v>
      </c>
      <c r="P34" s="27" t="n">
        <v>200000</v>
      </c>
      <c r="Q34" s="27" t="n">
        <v>200000</v>
      </c>
      <c r="R34" s="27" t="n">
        <v>200000</v>
      </c>
      <c r="S34" s="27" t="n">
        <v>200000</v>
      </c>
      <c r="T34" s="27" t="n">
        <v>200000</v>
      </c>
      <c r="U34" s="27" t="n">
        <v>200000</v>
      </c>
      <c r="V34" s="27" t="n">
        <v>200000</v>
      </c>
      <c r="W34" s="27" t="n">
        <v>200000</v>
      </c>
      <c r="X34" s="27" t="n">
        <v>200000</v>
      </c>
      <c r="Y34" s="27" t="n">
        <v>200000</v>
      </c>
      <c r="Z34" s="27" t="n">
        <v>200000</v>
      </c>
      <c r="AA34" s="27" t="n">
        <v>200000</v>
      </c>
      <c r="AB34" s="27" t="n">
        <v>200000</v>
      </c>
      <c r="AC34" s="27" t="n">
        <v>200000</v>
      </c>
      <c r="AD34" s="27" t="n">
        <v>200000</v>
      </c>
      <c r="AE34" s="27" t="n">
        <v>200000</v>
      </c>
      <c r="AF34" s="27" t="n">
        <v>200000</v>
      </c>
      <c r="AG34" s="27" t="n">
        <v>200000</v>
      </c>
      <c r="AH34" s="27" t="n">
        <v>200000</v>
      </c>
      <c r="AI34" s="27" t="n">
        <v>200000</v>
      </c>
      <c r="AJ34" s="27" t="n">
        <v>200000</v>
      </c>
      <c r="AK34" s="27" t="n">
        <v>200000</v>
      </c>
      <c r="AL34" s="27" t="n">
        <v>200000</v>
      </c>
      <c r="AM34" s="27" t="n">
        <v>200000</v>
      </c>
      <c r="AN34" s="27" t="n">
        <v>200000</v>
      </c>
      <c r="AO34" s="27" t="n">
        <v>200000</v>
      </c>
      <c r="AP34" s="27" t="n">
        <v>200000</v>
      </c>
      <c r="AQ34" s="27" t="n">
        <v>200000</v>
      </c>
      <c r="AR34" s="27" t="n">
        <v>200000</v>
      </c>
      <c r="AS34" s="27" t="n">
        <v>200000</v>
      </c>
      <c r="AT34" s="27" t="n">
        <v>200000</v>
      </c>
      <c r="AU34" s="27" t="n">
        <v>200000</v>
      </c>
      <c r="AV34" s="27" t="n">
        <v>200000</v>
      </c>
      <c r="AW34" s="27" t="n">
        <v>200000</v>
      </c>
      <c r="AX34" s="27" t="n">
        <v>200000</v>
      </c>
      <c r="AY34" s="27" t="n">
        <v>200000</v>
      </c>
      <c r="AZ34" s="27" t="n">
        <v>200000</v>
      </c>
      <c r="BA34" s="27" t="n">
        <v>200000</v>
      </c>
      <c r="BB34" s="27" t="n">
        <v>200000</v>
      </c>
      <c r="BC34" s="27" t="n">
        <v>200000</v>
      </c>
      <c r="BD34" s="27" t="n">
        <v>200000</v>
      </c>
      <c r="BE34" s="27" t="n">
        <v>200000</v>
      </c>
      <c r="BF34" s="27" t="n">
        <v>200000</v>
      </c>
      <c r="BG34" s="27" t="n">
        <v>200000</v>
      </c>
      <c r="BH34" s="27" t="n">
        <v>200000</v>
      </c>
      <c r="BI34" s="29" t="n">
        <v>200000</v>
      </c>
      <c r="BJ34" s="29" t="n">
        <v>200000</v>
      </c>
      <c r="BK34" s="29" t="n">
        <v>200000</v>
      </c>
      <c r="BL34" s="29" t="n">
        <v>200000</v>
      </c>
      <c r="BM34" s="29" t="n">
        <v>200000</v>
      </c>
      <c r="BN34" s="29" t="n">
        <v>200000</v>
      </c>
      <c r="BO34" s="29" t="n">
        <v>200000</v>
      </c>
      <c r="BP34" s="29" t="n">
        <v>200000</v>
      </c>
      <c r="BQ34" s="29" t="n">
        <v>200000</v>
      </c>
      <c r="BR34" s="29" t="n">
        <v>200000</v>
      </c>
      <c r="BS34" s="29" t="n">
        <v>200000</v>
      </c>
      <c r="BT34" s="29" t="n">
        <v>200000</v>
      </c>
      <c r="BU34" s="29" t="n">
        <v>200000</v>
      </c>
      <c r="BV34" s="29" t="n">
        <v>200000</v>
      </c>
      <c r="BW34" s="21"/>
    </row>
    <row r="35" customFormat="false" ht="12.75" hidden="false" customHeight="false" outlineLevel="0" collapsed="false">
      <c r="A35" s="0" t="n">
        <v>26719</v>
      </c>
      <c r="B35" s="0" t="s">
        <v>57</v>
      </c>
      <c r="C35" s="23" t="n">
        <v>25000</v>
      </c>
      <c r="D35" s="24" t="n">
        <v>36647</v>
      </c>
      <c r="E35" s="24" t="n">
        <v>38472</v>
      </c>
      <c r="F35" s="0" t="s">
        <v>17</v>
      </c>
      <c r="G35" s="25"/>
      <c r="H35" s="54" t="s">
        <v>51</v>
      </c>
      <c r="I35" s="23" t="n">
        <v>25000</v>
      </c>
      <c r="J35" s="27" t="n">
        <v>25000</v>
      </c>
      <c r="K35" s="1" t="n">
        <v>0</v>
      </c>
      <c r="L35" s="27" t="n">
        <v>25000</v>
      </c>
      <c r="M35" s="27" t="n">
        <v>25000</v>
      </c>
      <c r="N35" s="27" t="n">
        <v>25000</v>
      </c>
      <c r="O35" s="28" t="n">
        <v>25000</v>
      </c>
      <c r="P35" s="27" t="n">
        <v>25000</v>
      </c>
      <c r="Q35" s="27" t="n">
        <v>25000</v>
      </c>
      <c r="R35" s="27" t="n">
        <v>25000</v>
      </c>
      <c r="S35" s="27" t="n">
        <v>25000</v>
      </c>
      <c r="T35" s="27" t="n">
        <v>25000</v>
      </c>
      <c r="U35" s="27" t="n">
        <v>25000</v>
      </c>
      <c r="V35" s="27" t="n">
        <v>25000</v>
      </c>
      <c r="W35" s="27" t="n">
        <v>25000</v>
      </c>
      <c r="X35" s="27" t="n">
        <v>25000</v>
      </c>
      <c r="Y35" s="27" t="n">
        <v>25000</v>
      </c>
      <c r="Z35" s="27" t="n">
        <v>25000</v>
      </c>
      <c r="AA35" s="27" t="n">
        <v>25000</v>
      </c>
      <c r="AB35" s="27" t="n">
        <v>25000</v>
      </c>
      <c r="AC35" s="27" t="n">
        <v>25000</v>
      </c>
      <c r="AD35" s="27" t="n">
        <v>25000</v>
      </c>
      <c r="AE35" s="27" t="n">
        <v>25000</v>
      </c>
      <c r="AF35" s="27" t="n">
        <v>25000</v>
      </c>
      <c r="AG35" s="27" t="n">
        <v>25000</v>
      </c>
      <c r="AH35" s="27" t="n">
        <v>25000</v>
      </c>
      <c r="AI35" s="27" t="n">
        <v>25000</v>
      </c>
      <c r="AJ35" s="27" t="n">
        <v>25000</v>
      </c>
      <c r="AK35" s="27" t="n">
        <v>25000</v>
      </c>
      <c r="AL35" s="27" t="n">
        <v>25000</v>
      </c>
      <c r="AM35" s="27" t="n">
        <v>25000</v>
      </c>
      <c r="AN35" s="27" t="n">
        <v>25000</v>
      </c>
      <c r="AO35" s="27" t="n">
        <v>25000</v>
      </c>
      <c r="AP35" s="27" t="n">
        <v>25000</v>
      </c>
      <c r="AQ35" s="27" t="n">
        <v>25000</v>
      </c>
      <c r="AR35" s="27" t="n">
        <v>25000</v>
      </c>
      <c r="AS35" s="27" t="n">
        <v>25000</v>
      </c>
      <c r="AT35" s="27" t="n">
        <v>25000</v>
      </c>
      <c r="AU35" s="27" t="n">
        <v>25000</v>
      </c>
      <c r="AV35" s="27" t="n">
        <v>25000</v>
      </c>
      <c r="AW35" s="27" t="n">
        <v>25000</v>
      </c>
      <c r="AX35" s="27" t="n">
        <v>25000</v>
      </c>
      <c r="AY35" s="27" t="n">
        <v>25000</v>
      </c>
      <c r="AZ35" s="27" t="n">
        <v>25000</v>
      </c>
      <c r="BA35" s="27" t="n">
        <v>25000</v>
      </c>
      <c r="BB35" s="27" t="n">
        <v>25000</v>
      </c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</row>
    <row r="36" customFormat="false" ht="12.75" hidden="false" customHeight="false" outlineLevel="0" collapsed="false">
      <c r="A36" s="0" t="n">
        <v>25923</v>
      </c>
      <c r="B36" s="0" t="s">
        <v>39</v>
      </c>
      <c r="C36" s="23" t="n">
        <v>20000</v>
      </c>
      <c r="D36" s="24" t="n">
        <v>35855</v>
      </c>
      <c r="E36" s="24" t="n">
        <v>39141</v>
      </c>
      <c r="F36" s="0" t="s">
        <v>15</v>
      </c>
      <c r="G36" s="25" t="n">
        <v>38776</v>
      </c>
      <c r="H36" s="54" t="n">
        <v>0.1063</v>
      </c>
      <c r="I36" s="23" t="n">
        <v>20000</v>
      </c>
      <c r="J36" s="27" t="n">
        <v>20000</v>
      </c>
      <c r="K36" s="1" t="n">
        <f aca="false">ROUND((O36*31+P36*28+Q36*31+R36*30+S36*31+T36*30+U36*31+V36*31+W36*30+X36*31+Y36*30+Z36*31)*H36,0)</f>
        <v>775990</v>
      </c>
      <c r="L36" s="27" t="n">
        <v>20000</v>
      </c>
      <c r="M36" s="27" t="n">
        <v>20000</v>
      </c>
      <c r="N36" s="27" t="n">
        <v>20000</v>
      </c>
      <c r="O36" s="28" t="n">
        <v>20000</v>
      </c>
      <c r="P36" s="27" t="n">
        <v>20000</v>
      </c>
      <c r="Q36" s="27" t="n">
        <v>20000</v>
      </c>
      <c r="R36" s="27" t="n">
        <v>20000</v>
      </c>
      <c r="S36" s="27" t="n">
        <v>20000</v>
      </c>
      <c r="T36" s="27" t="n">
        <v>20000</v>
      </c>
      <c r="U36" s="27" t="n">
        <v>20000</v>
      </c>
      <c r="V36" s="27" t="n">
        <v>20000</v>
      </c>
      <c r="W36" s="27" t="n">
        <v>20000</v>
      </c>
      <c r="X36" s="27" t="n">
        <v>20000</v>
      </c>
      <c r="Y36" s="27" t="n">
        <v>20000</v>
      </c>
      <c r="Z36" s="27" t="n">
        <v>20000</v>
      </c>
      <c r="AA36" s="27" t="n">
        <v>20000</v>
      </c>
      <c r="AB36" s="27" t="n">
        <v>20000</v>
      </c>
      <c r="AC36" s="27" t="n">
        <v>20000</v>
      </c>
      <c r="AD36" s="27" t="n">
        <v>20000</v>
      </c>
      <c r="AE36" s="27" t="n">
        <v>20000</v>
      </c>
      <c r="AF36" s="27" t="n">
        <v>20000</v>
      </c>
      <c r="AG36" s="27" t="n">
        <v>20000</v>
      </c>
      <c r="AH36" s="27" t="n">
        <v>20000</v>
      </c>
      <c r="AI36" s="27" t="n">
        <v>20000</v>
      </c>
      <c r="AJ36" s="27" t="n">
        <v>20000</v>
      </c>
      <c r="AK36" s="27" t="n">
        <v>20000</v>
      </c>
      <c r="AL36" s="27" t="n">
        <v>20000</v>
      </c>
      <c r="AM36" s="27" t="n">
        <v>20000</v>
      </c>
      <c r="AN36" s="27" t="n">
        <v>20000</v>
      </c>
      <c r="AO36" s="27" t="n">
        <v>20000</v>
      </c>
      <c r="AP36" s="27" t="n">
        <v>20000</v>
      </c>
      <c r="AQ36" s="27" t="n">
        <v>20000</v>
      </c>
      <c r="AR36" s="27" t="n">
        <v>20000</v>
      </c>
      <c r="AS36" s="27" t="n">
        <v>20000</v>
      </c>
      <c r="AT36" s="27" t="n">
        <v>20000</v>
      </c>
      <c r="AU36" s="27" t="n">
        <v>20000</v>
      </c>
      <c r="AV36" s="27" t="n">
        <v>20000</v>
      </c>
      <c r="AW36" s="27" t="n">
        <v>20000</v>
      </c>
      <c r="AX36" s="27" t="n">
        <v>20000</v>
      </c>
      <c r="AY36" s="27" t="n">
        <v>20000</v>
      </c>
      <c r="AZ36" s="27" t="n">
        <v>20000</v>
      </c>
      <c r="BA36" s="27" t="n">
        <v>20000</v>
      </c>
      <c r="BB36" s="27" t="n">
        <v>20000</v>
      </c>
      <c r="BC36" s="27" t="n">
        <v>20000</v>
      </c>
      <c r="BD36" s="27" t="n">
        <v>20000</v>
      </c>
      <c r="BE36" s="27" t="n">
        <v>20000</v>
      </c>
      <c r="BF36" s="27" t="n">
        <v>20000</v>
      </c>
      <c r="BG36" s="27" t="n">
        <v>20000</v>
      </c>
      <c r="BH36" s="27" t="n">
        <v>20000</v>
      </c>
      <c r="BI36" s="27" t="n">
        <v>20000</v>
      </c>
      <c r="BJ36" s="27" t="n">
        <v>20000</v>
      </c>
      <c r="BK36" s="27" t="n">
        <v>20000</v>
      </c>
      <c r="BL36" s="27" t="n">
        <v>20000</v>
      </c>
      <c r="BM36" s="27" t="n">
        <v>20000</v>
      </c>
      <c r="BN36" s="27" t="n">
        <v>20000</v>
      </c>
      <c r="BO36" s="27" t="n">
        <v>20000</v>
      </c>
      <c r="BP36" s="27" t="n">
        <v>20000</v>
      </c>
      <c r="BQ36" s="27" t="n">
        <v>20000</v>
      </c>
      <c r="BR36" s="27" t="n">
        <v>20000</v>
      </c>
      <c r="BS36" s="27" t="n">
        <v>20000</v>
      </c>
      <c r="BT36" s="27" t="n">
        <v>20000</v>
      </c>
      <c r="BU36" s="27" t="n">
        <v>20000</v>
      </c>
      <c r="BV36" s="27" t="n">
        <v>20000</v>
      </c>
      <c r="BW36" s="21"/>
    </row>
    <row r="37" customFormat="false" ht="12.75" hidden="false" customHeight="false" outlineLevel="0" collapsed="false">
      <c r="A37" s="0" t="n">
        <v>26960</v>
      </c>
      <c r="B37" s="0" t="s">
        <v>40</v>
      </c>
      <c r="C37" s="23" t="n">
        <v>20000</v>
      </c>
      <c r="D37" s="24" t="n">
        <v>36617</v>
      </c>
      <c r="E37" s="24" t="n">
        <v>38077</v>
      </c>
      <c r="F37" s="0" t="s">
        <v>15</v>
      </c>
      <c r="G37" s="25" t="n">
        <v>37711</v>
      </c>
      <c r="H37" s="54" t="s">
        <v>51</v>
      </c>
      <c r="I37" s="55" t="n">
        <v>20000</v>
      </c>
      <c r="J37" s="55" t="n">
        <v>20000</v>
      </c>
      <c r="K37" s="56" t="n">
        <v>0</v>
      </c>
      <c r="L37" s="55" t="n">
        <v>20000</v>
      </c>
      <c r="M37" s="55" t="n">
        <v>20000</v>
      </c>
      <c r="N37" s="55" t="n">
        <v>20000</v>
      </c>
      <c r="O37" s="57" t="n">
        <v>20000</v>
      </c>
      <c r="P37" s="55" t="n">
        <v>20000</v>
      </c>
      <c r="Q37" s="55" t="n">
        <v>20000</v>
      </c>
      <c r="R37" s="55" t="n">
        <v>20000</v>
      </c>
      <c r="S37" s="55" t="n">
        <v>20000</v>
      </c>
      <c r="T37" s="55" t="n">
        <v>20000</v>
      </c>
      <c r="U37" s="55" t="n">
        <v>20000</v>
      </c>
      <c r="V37" s="55" t="n">
        <v>20000</v>
      </c>
      <c r="W37" s="55" t="n">
        <v>20000</v>
      </c>
      <c r="X37" s="55" t="n">
        <v>20000</v>
      </c>
      <c r="Y37" s="55" t="n">
        <v>20000</v>
      </c>
      <c r="Z37" s="55" t="n">
        <v>20000</v>
      </c>
      <c r="AA37" s="55" t="n">
        <v>20000</v>
      </c>
      <c r="AB37" s="55" t="n">
        <v>20000</v>
      </c>
      <c r="AC37" s="55" t="n">
        <v>20000</v>
      </c>
      <c r="AD37" s="55" t="n">
        <v>20000</v>
      </c>
      <c r="AE37" s="55" t="n">
        <v>20000</v>
      </c>
      <c r="AF37" s="55" t="n">
        <v>20000</v>
      </c>
      <c r="AG37" s="55" t="n">
        <v>20000</v>
      </c>
      <c r="AH37" s="55" t="n">
        <v>20000</v>
      </c>
      <c r="AI37" s="55" t="n">
        <v>20000</v>
      </c>
      <c r="AJ37" s="55" t="n">
        <v>20000</v>
      </c>
      <c r="AK37" s="55" t="n">
        <v>20000</v>
      </c>
      <c r="AL37" s="55" t="n">
        <v>20000</v>
      </c>
      <c r="AM37" s="55" t="n">
        <v>20000</v>
      </c>
      <c r="AN37" s="55" t="n">
        <v>20000</v>
      </c>
      <c r="AO37" s="55" t="n">
        <v>20000</v>
      </c>
      <c r="AP37" s="58" t="n">
        <v>20000</v>
      </c>
      <c r="AQ37" s="58" t="n">
        <v>20000</v>
      </c>
      <c r="AR37" s="58" t="n">
        <v>20000</v>
      </c>
      <c r="AS37" s="58" t="n">
        <v>20000</v>
      </c>
      <c r="AT37" s="58" t="n">
        <v>20000</v>
      </c>
      <c r="AU37" s="58" t="n">
        <v>20000</v>
      </c>
      <c r="AV37" s="58" t="n">
        <v>20000</v>
      </c>
      <c r="AW37" s="58" t="n">
        <v>20000</v>
      </c>
      <c r="AX37" s="58" t="n">
        <v>20000</v>
      </c>
      <c r="AY37" s="58" t="n">
        <v>20000</v>
      </c>
      <c r="AZ37" s="58" t="n">
        <v>20000</v>
      </c>
      <c r="BA37" s="58" t="n">
        <v>20000</v>
      </c>
      <c r="BB37" s="58" t="n">
        <v>20000</v>
      </c>
      <c r="BC37" s="58" t="n">
        <v>20000</v>
      </c>
      <c r="BD37" s="58" t="n">
        <v>20000</v>
      </c>
      <c r="BE37" s="58" t="n">
        <v>20000</v>
      </c>
      <c r="BF37" s="58" t="n">
        <v>20000</v>
      </c>
      <c r="BG37" s="58" t="n">
        <v>20000</v>
      </c>
      <c r="BH37" s="58" t="n">
        <v>20000</v>
      </c>
      <c r="BI37" s="58" t="n">
        <v>20000</v>
      </c>
      <c r="BJ37" s="58" t="n">
        <v>20000</v>
      </c>
      <c r="BK37" s="58" t="n">
        <v>20000</v>
      </c>
      <c r="BL37" s="58" t="n">
        <v>20000</v>
      </c>
      <c r="BM37" s="58" t="n">
        <v>20000</v>
      </c>
      <c r="BN37" s="58" t="n">
        <v>20000</v>
      </c>
      <c r="BO37" s="58" t="n">
        <v>20000</v>
      </c>
      <c r="BP37" s="58" t="n">
        <v>20000</v>
      </c>
      <c r="BQ37" s="58" t="n">
        <v>20000</v>
      </c>
      <c r="BR37" s="58" t="n">
        <v>20000</v>
      </c>
      <c r="BS37" s="58" t="n">
        <v>20000</v>
      </c>
      <c r="BT37" s="58" t="n">
        <v>20000</v>
      </c>
      <c r="BU37" s="58" t="n">
        <v>20000</v>
      </c>
      <c r="BV37" s="58" t="n">
        <v>20000</v>
      </c>
      <c r="BW37" s="21"/>
    </row>
    <row r="38" customFormat="false" ht="12.75" hidden="false" customHeight="false" outlineLevel="0" collapsed="false">
      <c r="G38" s="53"/>
      <c r="H38" s="59"/>
      <c r="I38" s="23" t="n">
        <f aca="false">SUM(I10:I37)</f>
        <v>849946</v>
      </c>
      <c r="J38" s="23" t="n">
        <f aca="false">SUM(J10:J37)</f>
        <v>849946</v>
      </c>
      <c r="K38" s="1" t="n">
        <f aca="false">SUM(K10:K37)</f>
        <v>21696941</v>
      </c>
      <c r="L38" s="23" t="n">
        <f aca="false">SUM(L10:L37)</f>
        <v>849946</v>
      </c>
      <c r="M38" s="23" t="n">
        <f aca="false">SUM(M10:M37)</f>
        <v>849946</v>
      </c>
      <c r="N38" s="23" t="n">
        <f aca="false">SUM(N10:N37)</f>
        <v>843446</v>
      </c>
      <c r="O38" s="60" t="n">
        <f aca="false">SUM(O10:O37)</f>
        <v>817446</v>
      </c>
      <c r="P38" s="23" t="n">
        <f aca="false">SUM(P10:P37)</f>
        <v>817446</v>
      </c>
      <c r="Q38" s="23" t="n">
        <f aca="false">SUM(Q10:Q37)</f>
        <v>817446</v>
      </c>
      <c r="R38" s="23" t="n">
        <f aca="false">SUM(R10:R37)</f>
        <v>817446</v>
      </c>
      <c r="S38" s="23" t="n">
        <f aca="false">SUM(S10:S37)</f>
        <v>817446</v>
      </c>
      <c r="T38" s="23" t="n">
        <f aca="false">SUM(T10:T37)</f>
        <v>817446</v>
      </c>
      <c r="U38" s="23" t="n">
        <f aca="false">SUM(U10:U37)</f>
        <v>817446</v>
      </c>
      <c r="V38" s="23" t="n">
        <f aca="false">SUM(V10:V37)</f>
        <v>817446</v>
      </c>
      <c r="W38" s="23" t="n">
        <f aca="false">SUM(W10:W37)</f>
        <v>817446</v>
      </c>
      <c r="X38" s="23" t="n">
        <f aca="false">SUM(X10:X37)</f>
        <v>817446</v>
      </c>
      <c r="Y38" s="23" t="n">
        <f aca="false">SUM(Y10:Y37)</f>
        <v>838946</v>
      </c>
      <c r="Z38" s="23" t="n">
        <f aca="false">SUM(Z10:Z37)</f>
        <v>838946</v>
      </c>
      <c r="AA38" s="23" t="n">
        <f aca="false">SUM(AA10:AA37)</f>
        <v>838946</v>
      </c>
      <c r="AB38" s="23" t="n">
        <f aca="false">SUM(AB10:AB37)</f>
        <v>838946</v>
      </c>
      <c r="AC38" s="23" t="n">
        <f aca="false">SUM(AC10:AC37)</f>
        <v>838946</v>
      </c>
      <c r="AD38" s="23" t="n">
        <f aca="false">SUM(AD10:AD37)</f>
        <v>838946</v>
      </c>
      <c r="AE38" s="23" t="n">
        <f aca="false">SUM(AE10:AE37)</f>
        <v>838946</v>
      </c>
      <c r="AF38" s="23" t="n">
        <f aca="false">SUM(AF10:AF37)</f>
        <v>838946</v>
      </c>
      <c r="AG38" s="23" t="n">
        <f aca="false">SUM(AG10:AG37)</f>
        <v>838946</v>
      </c>
      <c r="AH38" s="23" t="n">
        <f aca="false">SUM(AH10:AH37)</f>
        <v>838946</v>
      </c>
      <c r="AI38" s="23" t="n">
        <f aca="false">SUM(AI10:AI37)</f>
        <v>838946</v>
      </c>
      <c r="AJ38" s="23" t="n">
        <f aca="false">SUM(AJ10:AJ37)</f>
        <v>838946</v>
      </c>
      <c r="AK38" s="23" t="n">
        <f aca="false">SUM(AK10:AK37)</f>
        <v>838946</v>
      </c>
      <c r="AL38" s="23" t="n">
        <f aca="false">SUM(AL10:AL37)</f>
        <v>838946</v>
      </c>
      <c r="AM38" s="23" t="n">
        <f aca="false">SUM(AM10:AM37)</f>
        <v>838946</v>
      </c>
      <c r="AN38" s="23" t="n">
        <f aca="false">SUM(AN10:AN37)</f>
        <v>838946</v>
      </c>
      <c r="AO38" s="23" t="n">
        <f aca="false">SUM(AO10:AO37)</f>
        <v>838946</v>
      </c>
      <c r="AP38" s="23" t="n">
        <f aca="false">SUM(AP10:AP37)</f>
        <v>838946</v>
      </c>
      <c r="AQ38" s="23" t="n">
        <f aca="false">SUM(AQ10:AQ37)</f>
        <v>838946</v>
      </c>
      <c r="AR38" s="23" t="n">
        <f aca="false">SUM(AR10:AR37)</f>
        <v>838946</v>
      </c>
      <c r="AS38" s="23" t="n">
        <f aca="false">SUM(AS10:AS37)</f>
        <v>838946</v>
      </c>
      <c r="AT38" s="23" t="n">
        <f aca="false">SUM(AT10:AT37)</f>
        <v>838946</v>
      </c>
      <c r="AU38" s="23" t="n">
        <f aca="false">SUM(AU10:AU37)</f>
        <v>838946</v>
      </c>
      <c r="AV38" s="23" t="n">
        <f aca="false">SUM(AV10:AV37)</f>
        <v>838946</v>
      </c>
      <c r="AW38" s="23" t="n">
        <f aca="false">SUM(AW10:AW37)</f>
        <v>838946</v>
      </c>
      <c r="AX38" s="23" t="n">
        <f aca="false">SUM(AX10:AX37)</f>
        <v>818946</v>
      </c>
      <c r="AY38" s="23" t="n">
        <f aca="false">SUM(AY10:AY37)</f>
        <v>818946</v>
      </c>
      <c r="AZ38" s="23" t="n">
        <f aca="false">SUM(AZ10:AZ37)</f>
        <v>818946</v>
      </c>
      <c r="BA38" s="23" t="n">
        <f aca="false">SUM(BA10:BA37)</f>
        <v>818946</v>
      </c>
      <c r="BB38" s="23" t="n">
        <f aca="false">SUM(BB10:BB37)</f>
        <v>818946</v>
      </c>
      <c r="BC38" s="23" t="n">
        <f aca="false">SUM(BC10:BC37)</f>
        <v>772446</v>
      </c>
      <c r="BD38" s="23" t="n">
        <f aca="false">SUM(BD10:BD37)</f>
        <v>772446</v>
      </c>
      <c r="BE38" s="23" t="n">
        <f aca="false">SUM(BE10:BE37)</f>
        <v>772446</v>
      </c>
      <c r="BF38" s="23" t="n">
        <f aca="false">SUM(BF10:BF37)</f>
        <v>772446</v>
      </c>
      <c r="BG38" s="23" t="n">
        <f aca="false">SUM(BG10:BG37)</f>
        <v>772446</v>
      </c>
      <c r="BH38" s="23" t="n">
        <f aca="false">SUM(BH10:BH37)</f>
        <v>772446</v>
      </c>
      <c r="BI38" s="23" t="n">
        <f aca="false">SUM(BI10:BI37)</f>
        <v>772446</v>
      </c>
      <c r="BJ38" s="23" t="n">
        <f aca="false">SUM(BJ10:BJ37)</f>
        <v>772446</v>
      </c>
      <c r="BK38" s="23" t="n">
        <f aca="false">SUM(BK10:BK37)</f>
        <v>723446</v>
      </c>
      <c r="BL38" s="23" t="n">
        <f aca="false">SUM(BL10:BL37)</f>
        <v>723446</v>
      </c>
      <c r="BM38" s="23" t="n">
        <f aca="false">SUM(BM10:BM37)</f>
        <v>723446</v>
      </c>
      <c r="BN38" s="23" t="n">
        <f aca="false">SUM(BN10:BN37)</f>
        <v>723446</v>
      </c>
      <c r="BO38" s="23" t="n">
        <f aca="false">SUM(BO10:BO37)</f>
        <v>723446</v>
      </c>
      <c r="BP38" s="23" t="n">
        <f aca="false">SUM(BP10:BP37)</f>
        <v>723446</v>
      </c>
      <c r="BQ38" s="23" t="n">
        <f aca="false">SUM(BQ10:BQ37)</f>
        <v>723446</v>
      </c>
      <c r="BR38" s="23" t="n">
        <f aca="false">SUM(BR10:BR37)</f>
        <v>723446</v>
      </c>
      <c r="BS38" s="23" t="n">
        <f aca="false">SUM(BS10:BS37)</f>
        <v>723446</v>
      </c>
      <c r="BT38" s="23" t="n">
        <f aca="false">SUM(BT10:BT37)</f>
        <v>723446</v>
      </c>
      <c r="BU38" s="23" t="n">
        <f aca="false">SUM(BU10:BU37)</f>
        <v>723446</v>
      </c>
      <c r="BV38" s="23" t="n">
        <f aca="false">SUM(BV10:BV37)</f>
        <v>723446</v>
      </c>
    </row>
    <row r="39" customFormat="false" ht="12.75" hidden="false" customHeight="false" outlineLevel="0" collapsed="false">
      <c r="D39" s="24"/>
      <c r="E39" s="24"/>
      <c r="G39" s="25"/>
      <c r="H39" s="25"/>
      <c r="O39" s="7"/>
    </row>
    <row r="40" customFormat="false" ht="12.75" hidden="false" customHeight="false" outlineLevel="0" collapsed="false">
      <c r="A40" s="47" t="s">
        <v>42</v>
      </c>
      <c r="C40" s="47"/>
      <c r="E40" s="24"/>
      <c r="G40" s="25"/>
      <c r="H40" s="25"/>
      <c r="I40" s="61" t="n">
        <f aca="false">850000-I38</f>
        <v>54</v>
      </c>
      <c r="J40" s="61" t="n">
        <f aca="false">850000-J38</f>
        <v>54</v>
      </c>
      <c r="K40" s="61"/>
      <c r="L40" s="61" t="n">
        <f aca="false">850000-L38</f>
        <v>54</v>
      </c>
      <c r="M40" s="61" t="n">
        <f aca="false">850000-M38</f>
        <v>54</v>
      </c>
      <c r="N40" s="61" t="n">
        <f aca="false">850000-N38</f>
        <v>6554</v>
      </c>
      <c r="O40" s="62" t="n">
        <f aca="false">850000-O38</f>
        <v>32554</v>
      </c>
      <c r="P40" s="61" t="n">
        <f aca="false">850000-P38</f>
        <v>32554</v>
      </c>
      <c r="Q40" s="61" t="n">
        <f aca="false">850000-Q38</f>
        <v>32554</v>
      </c>
      <c r="R40" s="61" t="n">
        <f aca="false">850000-R38</f>
        <v>32554</v>
      </c>
      <c r="S40" s="61" t="n">
        <f aca="false">850000-S38</f>
        <v>32554</v>
      </c>
      <c r="T40" s="61" t="n">
        <f aca="false">850000-T38</f>
        <v>32554</v>
      </c>
      <c r="U40" s="61" t="n">
        <f aca="false">850000-U38</f>
        <v>32554</v>
      </c>
      <c r="V40" s="61" t="n">
        <f aca="false">850000-V38</f>
        <v>32554</v>
      </c>
      <c r="W40" s="61" t="n">
        <f aca="false">850000-W38</f>
        <v>32554</v>
      </c>
      <c r="X40" s="61" t="n">
        <f aca="false">850000-X38</f>
        <v>32554</v>
      </c>
      <c r="Y40" s="61" t="n">
        <f aca="false">850000-Y38</f>
        <v>11054</v>
      </c>
      <c r="Z40" s="61" t="n">
        <f aca="false">850000-Z38</f>
        <v>11054</v>
      </c>
      <c r="AA40" s="61" t="n">
        <f aca="false">850000-AA38</f>
        <v>11054</v>
      </c>
      <c r="AB40" s="61" t="n">
        <f aca="false">850000-AB38</f>
        <v>11054</v>
      </c>
      <c r="AC40" s="61" t="n">
        <f aca="false">850000-AC38</f>
        <v>11054</v>
      </c>
      <c r="AD40" s="61" t="n">
        <f aca="false">850000-AD38</f>
        <v>11054</v>
      </c>
      <c r="AE40" s="61" t="n">
        <f aca="false">850000-AE38</f>
        <v>11054</v>
      </c>
      <c r="AF40" s="61" t="n">
        <f aca="false">850000-AF38</f>
        <v>11054</v>
      </c>
      <c r="AG40" s="61" t="n">
        <f aca="false">850000-AG38</f>
        <v>11054</v>
      </c>
      <c r="AH40" s="61" t="n">
        <f aca="false">850000-AH38</f>
        <v>11054</v>
      </c>
      <c r="AI40" s="61" t="n">
        <f aca="false">850000-AI38</f>
        <v>11054</v>
      </c>
      <c r="AJ40" s="61" t="n">
        <f aca="false">850000-AJ38</f>
        <v>11054</v>
      </c>
      <c r="AK40" s="61" t="n">
        <f aca="false">850000-AK38</f>
        <v>11054</v>
      </c>
      <c r="AL40" s="61" t="n">
        <f aca="false">850000-AL38</f>
        <v>11054</v>
      </c>
      <c r="AM40" s="61" t="n">
        <f aca="false">850000-AM38</f>
        <v>11054</v>
      </c>
      <c r="AN40" s="61" t="n">
        <f aca="false">850000-AN38</f>
        <v>11054</v>
      </c>
      <c r="AO40" s="61" t="n">
        <f aca="false">850000-AO38</f>
        <v>11054</v>
      </c>
      <c r="AP40" s="61" t="n">
        <f aca="false">850000-AP38</f>
        <v>11054</v>
      </c>
      <c r="AQ40" s="61" t="n">
        <f aca="false">850000-AQ38</f>
        <v>11054</v>
      </c>
      <c r="AR40" s="61" t="n">
        <f aca="false">850000-AR38</f>
        <v>11054</v>
      </c>
      <c r="AS40" s="61" t="n">
        <f aca="false">850000-AS38</f>
        <v>11054</v>
      </c>
      <c r="AT40" s="61" t="n">
        <f aca="false">850000-AT38</f>
        <v>11054</v>
      </c>
      <c r="AU40" s="61" t="n">
        <f aca="false">850000-AU38</f>
        <v>11054</v>
      </c>
      <c r="AV40" s="61" t="n">
        <f aca="false">850000-AV38</f>
        <v>11054</v>
      </c>
      <c r="AW40" s="61" t="n">
        <f aca="false">850000-AW38</f>
        <v>11054</v>
      </c>
      <c r="AX40" s="61" t="n">
        <f aca="false">850000-AX38</f>
        <v>31054</v>
      </c>
      <c r="AY40" s="61" t="n">
        <f aca="false">850000-AY38</f>
        <v>31054</v>
      </c>
      <c r="AZ40" s="61" t="n">
        <f aca="false">850000-AZ38</f>
        <v>31054</v>
      </c>
      <c r="BA40" s="61" t="n">
        <f aca="false">850000-BA38</f>
        <v>31054</v>
      </c>
      <c r="BB40" s="61" t="n">
        <f aca="false">850000-BB38</f>
        <v>31054</v>
      </c>
      <c r="BC40" s="61" t="n">
        <f aca="false">850000-BC38</f>
        <v>77554</v>
      </c>
      <c r="BD40" s="61" t="n">
        <f aca="false">850000-BD38</f>
        <v>77554</v>
      </c>
      <c r="BE40" s="61" t="n">
        <f aca="false">850000-BE38</f>
        <v>77554</v>
      </c>
      <c r="BF40" s="61" t="n">
        <f aca="false">850000-BF38</f>
        <v>77554</v>
      </c>
      <c r="BG40" s="61" t="n">
        <f aca="false">850000-BG38</f>
        <v>77554</v>
      </c>
      <c r="BH40" s="61" t="n">
        <f aca="false">850000-BH38</f>
        <v>77554</v>
      </c>
      <c r="BI40" s="61" t="n">
        <f aca="false">850000-BI38</f>
        <v>77554</v>
      </c>
      <c r="BJ40" s="61" t="n">
        <f aca="false">850000-BJ38</f>
        <v>77554</v>
      </c>
      <c r="BK40" s="61" t="n">
        <f aca="false">850000-BK38</f>
        <v>126554</v>
      </c>
      <c r="BL40" s="61" t="n">
        <f aca="false">850000-BL38</f>
        <v>126554</v>
      </c>
      <c r="BM40" s="61" t="n">
        <f aca="false">850000-BM38</f>
        <v>126554</v>
      </c>
      <c r="BN40" s="61" t="n">
        <f aca="false">850000-BN38</f>
        <v>126554</v>
      </c>
      <c r="BO40" s="61" t="n">
        <f aca="false">850000-BO38</f>
        <v>126554</v>
      </c>
      <c r="BP40" s="61" t="n">
        <f aca="false">850000-BP38</f>
        <v>126554</v>
      </c>
      <c r="BQ40" s="61" t="n">
        <f aca="false">850000-BQ38</f>
        <v>126554</v>
      </c>
      <c r="BR40" s="61" t="n">
        <f aca="false">850000-BR38</f>
        <v>126554</v>
      </c>
      <c r="BS40" s="61" t="n">
        <f aca="false">850000-BS38</f>
        <v>126554</v>
      </c>
      <c r="BT40" s="61" t="n">
        <f aca="false">850000-BT38</f>
        <v>126554</v>
      </c>
      <c r="BU40" s="61" t="n">
        <f aca="false">850000-BU38</f>
        <v>126554</v>
      </c>
      <c r="BV40" s="61" t="n">
        <f aca="false">850000-BV38</f>
        <v>126554</v>
      </c>
    </row>
    <row r="41" customFormat="false" ht="12.75" hidden="false" customHeight="false" outlineLevel="0" collapsed="false">
      <c r="E41" s="24"/>
      <c r="G41" s="25"/>
      <c r="H41" s="25"/>
      <c r="O41" s="7"/>
    </row>
    <row r="42" customFormat="false" ht="12.75" hidden="false" customHeight="false" outlineLevel="0" collapsed="false">
      <c r="A42" s="47" t="s">
        <v>58</v>
      </c>
      <c r="B42" s="47"/>
      <c r="C42" s="47"/>
      <c r="D42" s="47"/>
      <c r="E42" s="63"/>
      <c r="F42" s="24"/>
      <c r="G42" s="25"/>
      <c r="H42" s="25"/>
      <c r="I42" s="0" t="n">
        <v>0</v>
      </c>
      <c r="J42" s="0" t="n">
        <v>0</v>
      </c>
      <c r="L42" s="0" t="n">
        <v>0</v>
      </c>
      <c r="M42" s="0" t="n">
        <v>0</v>
      </c>
      <c r="N42" s="0" t="n">
        <v>0</v>
      </c>
      <c r="O42" s="0" t="n">
        <v>0</v>
      </c>
      <c r="P42" s="0" t="n">
        <v>0</v>
      </c>
      <c r="Q42" s="0" t="n">
        <v>0</v>
      </c>
      <c r="R42" s="0" t="n">
        <v>0</v>
      </c>
      <c r="S42" s="0" t="n">
        <v>0</v>
      </c>
      <c r="T42" s="0" t="n">
        <v>0</v>
      </c>
      <c r="U42" s="0" t="n">
        <v>0</v>
      </c>
      <c r="V42" s="0" t="n">
        <v>0</v>
      </c>
      <c r="W42" s="0" t="n">
        <v>0</v>
      </c>
      <c r="X42" s="0" t="n">
        <v>0</v>
      </c>
      <c r="Y42" s="0" t="n">
        <v>0</v>
      </c>
      <c r="Z42" s="0" t="n">
        <v>0</v>
      </c>
      <c r="AA42" s="23" t="n">
        <f aca="false">AA21</f>
        <v>0</v>
      </c>
      <c r="AB42" s="23" t="n">
        <f aca="false">AB21</f>
        <v>0</v>
      </c>
      <c r="AC42" s="23" t="n">
        <f aca="false">AC21</f>
        <v>0</v>
      </c>
      <c r="AD42" s="23" t="n">
        <f aca="false">AD21</f>
        <v>0</v>
      </c>
      <c r="AE42" s="23" t="n">
        <f aca="false">AE21</f>
        <v>0</v>
      </c>
      <c r="AF42" s="23" t="n">
        <f aca="false">AF21+AF23</f>
        <v>8600</v>
      </c>
      <c r="AG42" s="23" t="n">
        <f aca="false">AG21+AG23</f>
        <v>8600</v>
      </c>
      <c r="AH42" s="23" t="n">
        <f aca="false">AH21+AH23</f>
        <v>8600</v>
      </c>
      <c r="AI42" s="23" t="n">
        <f aca="false">AI21+AI23</f>
        <v>8600</v>
      </c>
      <c r="AJ42" s="23" t="n">
        <f aca="false">AJ21+AJ23</f>
        <v>8600</v>
      </c>
      <c r="AK42" s="23" t="n">
        <f aca="false">AK21+AK23</f>
        <v>8600</v>
      </c>
      <c r="AL42" s="23" t="n">
        <f aca="false">AL21+AL23</f>
        <v>8600</v>
      </c>
      <c r="AM42" s="23" t="n">
        <f aca="false">AM21+AM23+AM14</f>
        <v>33600</v>
      </c>
      <c r="AN42" s="23" t="n">
        <f aca="false">AN21+AN23+AN14</f>
        <v>33600</v>
      </c>
      <c r="AO42" s="23" t="n">
        <f aca="false">AO21+AO23+AO14</f>
        <v>33600</v>
      </c>
      <c r="AP42" s="23" t="n">
        <f aca="false">AP21+AP23+AP14+AP26</f>
        <v>34946</v>
      </c>
      <c r="AQ42" s="23" t="n">
        <f aca="false">AQ21+AQ23+AQ14+AQ26</f>
        <v>34946</v>
      </c>
      <c r="AR42" s="23" t="n">
        <f aca="false">AR21+AR23+AR14+AR26</f>
        <v>34946</v>
      </c>
      <c r="AS42" s="23" t="n">
        <f aca="false">AS21+AS23+AS14+AS26</f>
        <v>34946</v>
      </c>
      <c r="AT42" s="23" t="n">
        <f aca="false">AT21+AT23+AT14+AT26</f>
        <v>34946</v>
      </c>
      <c r="AU42" s="23" t="n">
        <f aca="false">AU21+AU23+AU14+AU26</f>
        <v>34946</v>
      </c>
      <c r="AV42" s="23" t="n">
        <f aca="false">AV21+AV23+AV14+AV26</f>
        <v>34946</v>
      </c>
      <c r="AW42" s="23" t="n">
        <f aca="false">AW21+AW23+AW14+AW26</f>
        <v>34946</v>
      </c>
      <c r="AX42" s="23" t="n">
        <f aca="false">AX21+AX23+AX14+AX26</f>
        <v>34946</v>
      </c>
      <c r="AY42" s="23" t="n">
        <f aca="false">AY21+AY23+AY14+AY26</f>
        <v>34946</v>
      </c>
      <c r="AZ42" s="23" t="n">
        <f aca="false">AZ21+AZ23+AZ14+AZ26+AZ12</f>
        <v>94946</v>
      </c>
      <c r="BA42" s="23" t="n">
        <f aca="false">BA21+BA23+BA14+BA26+BA12</f>
        <v>94946</v>
      </c>
      <c r="BB42" s="23" t="n">
        <f aca="false">BB21+BB23+BB14+BB26+BB12</f>
        <v>94946</v>
      </c>
      <c r="BC42" s="23" t="n">
        <f aca="false">BC21+BC23+BC14+BC26+BC12</f>
        <v>94946</v>
      </c>
      <c r="BD42" s="23" t="n">
        <f aca="false">BD21+BD23+BD14+BD26+BD12</f>
        <v>94946</v>
      </c>
      <c r="BE42" s="23" t="n">
        <f aca="false">BE21+BE23+BE14+BE26+BE12</f>
        <v>94946</v>
      </c>
      <c r="BF42" s="23" t="n">
        <f aca="false">BF21+BF23+BF14+BF26+BF12</f>
        <v>94946</v>
      </c>
      <c r="BG42" s="23" t="n">
        <f aca="false">BG21+BG23+BG14+BG26+BG12</f>
        <v>94946</v>
      </c>
      <c r="BH42" s="23" t="n">
        <f aca="false">BH21+BH23+BH14+BH26+BH12</f>
        <v>94946</v>
      </c>
      <c r="BI42" s="23" t="n">
        <f aca="false">BI21+BI23+BI14+BI26+BI12+BI10+BI30</f>
        <v>184946</v>
      </c>
      <c r="BJ42" s="23" t="n">
        <f aca="false">BJ21+BJ23+BJ14+BJ26+BJ12+BJ10+BJ30</f>
        <v>184946</v>
      </c>
      <c r="BK42" s="23" t="n">
        <f aca="false">BK21+BK23+BK14+BK26+BK12+BK10+BK30</f>
        <v>184946</v>
      </c>
      <c r="BL42" s="23" t="n">
        <f aca="false">BL21+BL23+BL14+BL26+BL12+BL10+BL30</f>
        <v>184946</v>
      </c>
      <c r="BM42" s="23" t="n">
        <f aca="false">BM21+BM23+BM14+BM26+BM12+BM10+BM30</f>
        <v>184946</v>
      </c>
      <c r="BN42" s="23" t="n">
        <f aca="false">BN21+BN23+BN14+BN26+BN12+BN10+BN30</f>
        <v>184946</v>
      </c>
      <c r="BO42" s="23" t="n">
        <f aca="false">BO21+BO23+BO14+BO26+BO12+BO10+BO30</f>
        <v>184946</v>
      </c>
      <c r="BP42" s="23" t="n">
        <f aca="false">BP21+BP23+BP14+BP26+BP12+BP10+BP30</f>
        <v>184946</v>
      </c>
      <c r="BQ42" s="23" t="n">
        <f aca="false">BQ21+BQ23+BQ14+BQ26+BQ12+BQ10+BQ30</f>
        <v>184946</v>
      </c>
      <c r="BR42" s="23" t="n">
        <f aca="false">BR21+BR23+BR14+BR26+BR12+BR10+BR30</f>
        <v>184946</v>
      </c>
      <c r="BS42" s="23" t="n">
        <f aca="false">BS21+BS23+BS14+BS26+BS12+BS10+BS30</f>
        <v>184946</v>
      </c>
      <c r="BT42" s="23" t="n">
        <f aca="false">BT21+BT23+BT14+BT26+BT12+BT10+BT30</f>
        <v>184946</v>
      </c>
      <c r="BU42" s="23" t="n">
        <f aca="false">BU21+BU23+BU14+BU26+BU12+BU10+BU30</f>
        <v>184946</v>
      </c>
      <c r="BV42" s="23" t="n">
        <f aca="false">BV21+BV23+BV14+BV26+BV12+BV10+BV30+BV19</f>
        <v>184946</v>
      </c>
    </row>
    <row r="43" customFormat="false" ht="12.75" hidden="false" customHeight="false" outlineLevel="0" collapsed="false">
      <c r="E43" s="24"/>
      <c r="G43" s="25"/>
      <c r="H43" s="25"/>
    </row>
    <row r="44" customFormat="false" ht="12.75" hidden="false" customHeight="false" outlineLevel="0" collapsed="false">
      <c r="A44" s="47" t="s">
        <v>46</v>
      </c>
      <c r="D44" s="47"/>
      <c r="E44" s="47"/>
      <c r="J44" s="23" t="n">
        <f aca="false">SUM(J10:J37)</f>
        <v>849946</v>
      </c>
      <c r="K44" s="23"/>
      <c r="L44" s="23" t="n">
        <f aca="false">SUM(L10:L37)</f>
        <v>849946</v>
      </c>
      <c r="M44" s="23" t="n">
        <f aca="false">SUM(M10:M37)</f>
        <v>849946</v>
      </c>
      <c r="N44" s="23" t="n">
        <f aca="false">SUM(N10:N37)</f>
        <v>843446</v>
      </c>
      <c r="O44" s="23" t="n">
        <f aca="false">SUM(O10:O37)</f>
        <v>817446</v>
      </c>
      <c r="P44" s="23" t="n">
        <f aca="false">SUM(P10:P37)</f>
        <v>817446</v>
      </c>
      <c r="Q44" s="23" t="n">
        <f aca="false">SUM(Q10:Q37)</f>
        <v>817446</v>
      </c>
      <c r="R44" s="23" t="n">
        <f aca="false">SUM(R10:R37)</f>
        <v>817446</v>
      </c>
      <c r="S44" s="23" t="n">
        <f aca="false">SUM(S10:S37)</f>
        <v>817446</v>
      </c>
      <c r="T44" s="23" t="n">
        <f aca="false">SUM(T10:T37)</f>
        <v>817446</v>
      </c>
      <c r="U44" s="23" t="n">
        <f aca="false">SUM(U10:U37)</f>
        <v>817446</v>
      </c>
      <c r="V44" s="23" t="n">
        <f aca="false">SUM(V10:V37)</f>
        <v>817446</v>
      </c>
      <c r="W44" s="23" t="n">
        <f aca="false">SUM(W10:W37)</f>
        <v>817446</v>
      </c>
      <c r="X44" s="23" t="n">
        <f aca="false">SUM(X10:X37)</f>
        <v>817446</v>
      </c>
      <c r="Y44" s="23" t="n">
        <f aca="false">SUM(Y10:Y37)</f>
        <v>838946</v>
      </c>
      <c r="Z44" s="23" t="n">
        <f aca="false">SUM(Z10:Z37)</f>
        <v>838946</v>
      </c>
      <c r="AA44" s="23" t="n">
        <f aca="false">SUM(AA10:AA37)-AA42</f>
        <v>838946</v>
      </c>
      <c r="AB44" s="23" t="n">
        <f aca="false">SUM(AB10:AB37)-AB42</f>
        <v>838946</v>
      </c>
      <c r="AC44" s="23" t="n">
        <f aca="false">SUM(AC10:AC37)-AC42</f>
        <v>838946</v>
      </c>
      <c r="AD44" s="23" t="n">
        <f aca="false">SUM(AD10:AD37)-AD42</f>
        <v>838946</v>
      </c>
      <c r="AE44" s="23" t="n">
        <f aca="false">SUM(AE10:AE37)-AE42</f>
        <v>838946</v>
      </c>
      <c r="AF44" s="23" t="n">
        <f aca="false">SUM(AF10:AF37)-AF42</f>
        <v>830346</v>
      </c>
      <c r="AG44" s="23" t="n">
        <f aca="false">SUM(AG10:AG37)-AG42</f>
        <v>830346</v>
      </c>
      <c r="AH44" s="23" t="n">
        <f aca="false">SUM(AH10:AH37)-AH42</f>
        <v>830346</v>
      </c>
      <c r="AI44" s="23" t="n">
        <f aca="false">SUM(AI10:AI37)-AI42</f>
        <v>830346</v>
      </c>
      <c r="AJ44" s="23" t="n">
        <f aca="false">SUM(AJ10:AJ37)-AJ42</f>
        <v>830346</v>
      </c>
      <c r="AK44" s="23" t="n">
        <f aca="false">SUM(AK10:AK37)-AK42</f>
        <v>830346</v>
      </c>
      <c r="AL44" s="23" t="n">
        <f aca="false">SUM(AL10:AL37)-AL42</f>
        <v>830346</v>
      </c>
      <c r="AM44" s="23" t="n">
        <f aca="false">SUM(AM10:AM37)-AM42</f>
        <v>805346</v>
      </c>
      <c r="AN44" s="23" t="n">
        <f aca="false">SUM(AN10:AN37)-AN42</f>
        <v>805346</v>
      </c>
      <c r="AO44" s="23" t="n">
        <f aca="false">SUM(AO10:AO37)-AO42</f>
        <v>805346</v>
      </c>
      <c r="AP44" s="23" t="n">
        <f aca="false">SUM(AP10:AP37)-AP42</f>
        <v>804000</v>
      </c>
      <c r="AQ44" s="23" t="n">
        <f aca="false">SUM(AQ10:AQ37)-AQ42</f>
        <v>804000</v>
      </c>
      <c r="AR44" s="23" t="n">
        <f aca="false">SUM(AR10:AR37)-AR42</f>
        <v>804000</v>
      </c>
      <c r="AS44" s="23" t="n">
        <f aca="false">SUM(AS10:AS37)-AS42</f>
        <v>804000</v>
      </c>
      <c r="AT44" s="23" t="n">
        <f aca="false">SUM(AT10:AT37)-AT42</f>
        <v>804000</v>
      </c>
      <c r="AU44" s="23" t="n">
        <f aca="false">SUM(AU10:AU37)-AU42</f>
        <v>804000</v>
      </c>
      <c r="AV44" s="23" t="n">
        <f aca="false">SUM(AV10:AV37)-AV42</f>
        <v>804000</v>
      </c>
      <c r="AW44" s="23" t="n">
        <f aca="false">SUM(AW10:AW37)-AW42</f>
        <v>804000</v>
      </c>
      <c r="AX44" s="23" t="n">
        <f aca="false">SUM(AX10:AX37)-AX42</f>
        <v>784000</v>
      </c>
      <c r="AY44" s="23" t="n">
        <f aca="false">SUM(AY10:AY37)-AY42</f>
        <v>784000</v>
      </c>
      <c r="AZ44" s="23" t="n">
        <f aca="false">SUM(AZ10:AZ37)-AZ42</f>
        <v>724000</v>
      </c>
      <c r="BA44" s="23" t="n">
        <f aca="false">SUM(BA10:BA37)-BA42</f>
        <v>724000</v>
      </c>
      <c r="BB44" s="23" t="n">
        <f aca="false">SUM(BB10:BB37)-BB42</f>
        <v>724000</v>
      </c>
      <c r="BC44" s="23" t="n">
        <f aca="false">SUM(BC10:BC37)-BC42</f>
        <v>677500</v>
      </c>
      <c r="BD44" s="23" t="n">
        <f aca="false">SUM(BD10:BD37)-BD42</f>
        <v>677500</v>
      </c>
      <c r="BE44" s="23" t="n">
        <f aca="false">SUM(BE10:BE37)-BE42</f>
        <v>677500</v>
      </c>
      <c r="BF44" s="23" t="n">
        <f aca="false">SUM(BF10:BF37)-BF42</f>
        <v>677500</v>
      </c>
      <c r="BG44" s="23" t="n">
        <f aca="false">SUM(BG10:BG37)-BG42</f>
        <v>677500</v>
      </c>
      <c r="BH44" s="23" t="n">
        <f aca="false">SUM(BH10:BH37)-BH42</f>
        <v>677500</v>
      </c>
      <c r="BI44" s="23" t="n">
        <f aca="false">SUM(BI10:BI37)-BI42</f>
        <v>587500</v>
      </c>
      <c r="BJ44" s="23" t="n">
        <f aca="false">SUM(BJ10:BJ37)-BJ42</f>
        <v>587500</v>
      </c>
      <c r="BK44" s="23" t="n">
        <f aca="false">SUM(BK10:BK37)-BK42</f>
        <v>538500</v>
      </c>
      <c r="BL44" s="23" t="n">
        <f aca="false">SUM(BL10:BL37)-BL42</f>
        <v>538500</v>
      </c>
      <c r="BM44" s="23" t="n">
        <f aca="false">SUM(BM10:BM37)-BM42</f>
        <v>538500</v>
      </c>
      <c r="BN44" s="23" t="n">
        <f aca="false">SUM(BN10:BN37)-BN42</f>
        <v>538500</v>
      </c>
      <c r="BO44" s="23" t="n">
        <f aca="false">SUM(BO10:BO37)-BO42</f>
        <v>538500</v>
      </c>
      <c r="BP44" s="23" t="n">
        <f aca="false">SUM(BP10:BP37)-BP42</f>
        <v>538500</v>
      </c>
      <c r="BQ44" s="23" t="n">
        <f aca="false">SUM(BQ10:BQ37)-BQ42</f>
        <v>538500</v>
      </c>
      <c r="BR44" s="23" t="n">
        <f aca="false">SUM(BR10:BR37)-BR42</f>
        <v>538500</v>
      </c>
      <c r="BS44" s="23" t="n">
        <f aca="false">SUM(BS10:BS37)-BS42</f>
        <v>538500</v>
      </c>
      <c r="BT44" s="23" t="n">
        <f aca="false">SUM(BT10:BT37)-BT42</f>
        <v>538500</v>
      </c>
      <c r="BU44" s="23" t="n">
        <f aca="false">SUM(BU10:BU37)-BU42</f>
        <v>538500</v>
      </c>
      <c r="BV44" s="23" t="n">
        <f aca="false">SUM(BV10:BV37)-BV42</f>
        <v>538500</v>
      </c>
    </row>
    <row r="45" customFormat="false" ht="12.75" hidden="false" customHeight="false" outlineLevel="0" collapsed="false">
      <c r="D45" s="24"/>
      <c r="E45" s="24"/>
      <c r="G45" s="25"/>
      <c r="H45" s="25"/>
    </row>
    <row r="46" customFormat="false" ht="12.75" hidden="false" customHeight="false" outlineLevel="0" collapsed="false">
      <c r="BJ46" s="61"/>
    </row>
    <row r="47" customFormat="false" ht="12.75" hidden="false" customHeight="false" outlineLevel="0" collapsed="false">
      <c r="E47" s="47"/>
      <c r="F47" s="47"/>
    </row>
    <row r="48" customFormat="false" ht="12.75" hidden="false" customHeight="false" outlineLevel="0" collapsed="false">
      <c r="A48" s="0" t="s">
        <v>59</v>
      </c>
      <c r="E48" s="47"/>
      <c r="F48" s="47"/>
    </row>
    <row r="49" customFormat="false" ht="12.75" hidden="false" customHeight="false" outlineLevel="0" collapsed="false">
      <c r="A49" s="47"/>
      <c r="E49" s="47"/>
      <c r="F49" s="47"/>
    </row>
    <row r="50" customFormat="false" ht="12.75" hidden="false" customHeight="false" outlineLevel="0" collapsed="false">
      <c r="E50" s="47"/>
      <c r="F50" s="47"/>
    </row>
    <row r="51" customFormat="false" ht="12.75" hidden="false" customHeight="false" outlineLevel="0" collapsed="false">
      <c r="A51" s="47"/>
      <c r="E51" s="47"/>
      <c r="F51" s="47"/>
    </row>
    <row r="52" customFormat="false" ht="12.75" hidden="false" customHeight="false" outlineLevel="0" collapsed="false">
      <c r="E52" s="47"/>
      <c r="F52" s="47"/>
    </row>
    <row r="53" customFormat="false" ht="12.75" hidden="false" customHeight="false" outlineLevel="0" collapsed="false">
      <c r="A53" s="47"/>
      <c r="D53" s="47"/>
      <c r="E53" s="47"/>
      <c r="F53" s="47"/>
    </row>
    <row r="56" customFormat="false" ht="12.75" hidden="false" customHeight="false" outlineLevel="0" collapsed="false">
      <c r="D56" s="47"/>
      <c r="E56" s="47"/>
    </row>
  </sheetData>
  <printOptions headings="false" gridLines="false" gridLinesSet="true" horizontalCentered="true" verticalCentered="false"/>
  <pageMargins left="0.5" right="0.747916666666667" top="0.984027777777778" bottom="0.984027777777778" header="0.5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>&amp;L&amp;D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C22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E33" activeCellId="0" sqref="E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28"/>
    <col collapsed="false" customWidth="true" hidden="false" outlineLevel="0" max="2" min="2" style="0" width="21.13"/>
    <col collapsed="false" customWidth="true" hidden="false" outlineLevel="0" max="3" min="3" style="0" width="9.28"/>
    <col collapsed="false" customWidth="true" hidden="true" outlineLevel="0" max="4" min="4" style="0" width="9.85"/>
    <col collapsed="false" customWidth="true" hidden="false" outlineLevel="0" max="5" min="5" style="0" width="10.71"/>
    <col collapsed="false" customWidth="true" hidden="true" outlineLevel="0" max="7" min="7" style="0" width="10.71"/>
    <col collapsed="false" customWidth="true" hidden="true" outlineLevel="0" max="9" min="8" style="0" width="9.28"/>
    <col collapsed="false" customWidth="true" hidden="false" outlineLevel="0" max="10" min="10" style="0" width="9.28"/>
    <col collapsed="false" customWidth="true" hidden="false" outlineLevel="0" max="11" min="11" style="0" width="11.7"/>
    <col collapsed="false" customWidth="true" hidden="false" outlineLevel="0" max="20" min="12" style="0" width="9.28"/>
    <col collapsed="false" customWidth="false" hidden="true" outlineLevel="0" max="74" min="61" style="0" width="9.06"/>
  </cols>
  <sheetData>
    <row r="1" customFormat="false" ht="12.75" hidden="false" customHeight="false" outlineLevel="0" collapsed="false">
      <c r="A1" s="2" t="s">
        <v>0</v>
      </c>
    </row>
    <row r="3" customFormat="false" ht="15.75" hidden="false" customHeight="false" outlineLevel="0" collapsed="false">
      <c r="A3" s="64" t="s">
        <v>1</v>
      </c>
    </row>
    <row r="4" customFormat="false" ht="15.75" hidden="false" customHeight="false" outlineLevel="0" collapsed="false">
      <c r="A4" s="64"/>
    </row>
    <row r="5" customFormat="false" ht="15.75" hidden="false" customHeight="false" outlineLevel="0" collapsed="false">
      <c r="A5" s="65" t="s">
        <v>60</v>
      </c>
      <c r="B5" s="65"/>
      <c r="C5" s="65"/>
      <c r="D5" s="65"/>
      <c r="E5" s="65"/>
      <c r="F5" s="65"/>
      <c r="G5" s="64"/>
      <c r="H5" s="64"/>
      <c r="I5" s="64"/>
      <c r="J5" s="64"/>
      <c r="K5" s="64"/>
      <c r="L5" s="66"/>
    </row>
    <row r="6" customFormat="false" ht="15.75" hidden="false" customHeight="false" outlineLevel="0" collapsed="false">
      <c r="A6" s="65" t="s">
        <v>61</v>
      </c>
      <c r="B6" s="65"/>
      <c r="C6" s="65"/>
      <c r="D6" s="65"/>
      <c r="E6" s="65"/>
      <c r="F6" s="65"/>
      <c r="G6" s="64"/>
      <c r="H6" s="64"/>
      <c r="I6" s="64"/>
      <c r="J6" s="64"/>
      <c r="K6" s="64"/>
      <c r="L6" s="66"/>
    </row>
    <row r="7" customFormat="false" ht="15.75" hidden="false" customHeight="false" outlineLevel="0" collapsed="false">
      <c r="A7" s="65" t="s">
        <v>62</v>
      </c>
      <c r="B7" s="65"/>
      <c r="C7" s="65"/>
      <c r="D7" s="65"/>
      <c r="E7" s="65"/>
      <c r="F7" s="65"/>
      <c r="G7" s="64"/>
      <c r="H7" s="64"/>
      <c r="I7" s="64"/>
      <c r="J7" s="64"/>
      <c r="K7" s="64"/>
      <c r="L7" s="66"/>
    </row>
    <row r="8" customFormat="false" ht="15.75" hidden="false" customHeight="false" outlineLevel="0" collapsed="false">
      <c r="A8" s="65" t="s">
        <v>63</v>
      </c>
      <c r="B8" s="65"/>
      <c r="C8" s="65"/>
      <c r="D8" s="65"/>
      <c r="E8" s="65"/>
      <c r="F8" s="65"/>
      <c r="G8" s="64"/>
      <c r="H8" s="64"/>
      <c r="I8" s="64"/>
      <c r="J8" s="64"/>
      <c r="K8" s="64"/>
      <c r="L8" s="66"/>
    </row>
    <row r="9" customFormat="false" ht="15" hidden="false" customHeight="false" outlineLevel="0" collapsed="false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</row>
    <row r="10" customFormat="false" ht="12.75" hidden="false" customHeight="false" outlineLevel="0" collapsed="false">
      <c r="A10" s="68" t="s">
        <v>64</v>
      </c>
      <c r="B10" s="21"/>
      <c r="C10" s="21"/>
      <c r="D10" s="21"/>
      <c r="E10" s="21"/>
      <c r="F10" s="21"/>
      <c r="G10" s="53"/>
    </row>
    <row r="11" customFormat="false" ht="12.75" hidden="false" customHeight="false" outlineLevel="0" collapsed="false">
      <c r="A11" s="21"/>
      <c r="B11" s="21"/>
      <c r="C11" s="21"/>
      <c r="D11" s="21"/>
      <c r="E11" s="21"/>
      <c r="F11" s="21"/>
      <c r="G11" s="53"/>
      <c r="H11" s="21"/>
      <c r="I11" s="21"/>
      <c r="J11" s="52" t="s">
        <v>4</v>
      </c>
      <c r="K11" s="9" t="n">
        <v>2002</v>
      </c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</row>
    <row r="12" customFormat="false" ht="12.75" hidden="false" customHeight="false" outlineLevel="0" collapsed="false">
      <c r="A12" s="33" t="s">
        <v>5</v>
      </c>
      <c r="B12" s="0" t="s">
        <v>6</v>
      </c>
      <c r="C12" s="33" t="s">
        <v>7</v>
      </c>
      <c r="D12" s="0" t="s">
        <v>8</v>
      </c>
      <c r="E12" s="0" t="s">
        <v>9</v>
      </c>
      <c r="F12" s="21" t="s">
        <v>10</v>
      </c>
      <c r="G12" s="53" t="s">
        <v>11</v>
      </c>
      <c r="H12" s="19" t="n">
        <v>37104</v>
      </c>
      <c r="I12" s="19" t="n">
        <v>37135</v>
      </c>
      <c r="J12" s="69" t="s">
        <v>12</v>
      </c>
      <c r="K12" s="15" t="s">
        <v>13</v>
      </c>
      <c r="L12" s="19" t="n">
        <v>37165</v>
      </c>
      <c r="M12" s="19" t="n">
        <v>37196</v>
      </c>
      <c r="N12" s="19" t="n">
        <v>37226</v>
      </c>
      <c r="O12" s="19" t="n">
        <v>37257</v>
      </c>
      <c r="P12" s="19" t="n">
        <v>37288</v>
      </c>
      <c r="Q12" s="19" t="n">
        <v>37316</v>
      </c>
      <c r="R12" s="19" t="n">
        <v>37347</v>
      </c>
      <c r="S12" s="19" t="n">
        <v>37377</v>
      </c>
      <c r="T12" s="19" t="n">
        <v>37408</v>
      </c>
      <c r="U12" s="19" t="n">
        <v>37438</v>
      </c>
      <c r="V12" s="19" t="n">
        <v>37469</v>
      </c>
      <c r="W12" s="19" t="n">
        <v>37500</v>
      </c>
      <c r="X12" s="19" t="n">
        <v>37530</v>
      </c>
      <c r="Y12" s="19" t="n">
        <v>37561</v>
      </c>
      <c r="Z12" s="19" t="n">
        <v>37591</v>
      </c>
      <c r="AA12" s="19" t="n">
        <v>37622</v>
      </c>
      <c r="AB12" s="19" t="n">
        <v>37653</v>
      </c>
      <c r="AC12" s="19" t="n">
        <v>37681</v>
      </c>
      <c r="AD12" s="19" t="n">
        <v>37712</v>
      </c>
      <c r="AE12" s="19" t="n">
        <v>37742</v>
      </c>
      <c r="AF12" s="19" t="n">
        <v>37773</v>
      </c>
      <c r="AG12" s="19" t="n">
        <v>37803</v>
      </c>
      <c r="AH12" s="19" t="n">
        <v>37834</v>
      </c>
      <c r="AI12" s="19" t="n">
        <v>37865</v>
      </c>
      <c r="AJ12" s="19" t="n">
        <v>37895</v>
      </c>
      <c r="AK12" s="19" t="n">
        <v>37926</v>
      </c>
      <c r="AL12" s="19" t="n">
        <v>37956</v>
      </c>
      <c r="AM12" s="19" t="n">
        <v>37987</v>
      </c>
      <c r="AN12" s="19" t="n">
        <v>38018</v>
      </c>
      <c r="AO12" s="19" t="n">
        <v>38047</v>
      </c>
      <c r="AP12" s="19" t="n">
        <v>38078</v>
      </c>
      <c r="AQ12" s="19" t="n">
        <v>38108</v>
      </c>
      <c r="AR12" s="19" t="n">
        <v>38139</v>
      </c>
      <c r="AS12" s="17" t="n">
        <v>38169</v>
      </c>
      <c r="AT12" s="17" t="n">
        <v>38200</v>
      </c>
      <c r="AU12" s="17" t="n">
        <v>38231</v>
      </c>
      <c r="AV12" s="17" t="n">
        <v>38261</v>
      </c>
      <c r="AW12" s="17" t="n">
        <v>38292</v>
      </c>
      <c r="AX12" s="17" t="n">
        <v>38322</v>
      </c>
      <c r="AY12" s="17" t="n">
        <v>38353</v>
      </c>
      <c r="AZ12" s="17" t="n">
        <v>38384</v>
      </c>
      <c r="BA12" s="17" t="n">
        <v>38412</v>
      </c>
      <c r="BB12" s="17" t="n">
        <v>38443</v>
      </c>
      <c r="BC12" s="17" t="n">
        <v>38473</v>
      </c>
      <c r="BD12" s="17" t="n">
        <v>38504</v>
      </c>
      <c r="BE12" s="17" t="n">
        <v>38534</v>
      </c>
      <c r="BF12" s="17" t="n">
        <v>38565</v>
      </c>
      <c r="BG12" s="17" t="n">
        <v>38596</v>
      </c>
      <c r="BH12" s="17" t="n">
        <v>38626</v>
      </c>
      <c r="BI12" s="17" t="n">
        <v>38657</v>
      </c>
      <c r="BJ12" s="17" t="n">
        <v>38687</v>
      </c>
      <c r="BK12" s="17" t="n">
        <v>38718</v>
      </c>
      <c r="BL12" s="17" t="n">
        <v>38749</v>
      </c>
      <c r="BM12" s="17" t="n">
        <v>38777</v>
      </c>
      <c r="BN12" s="17" t="n">
        <v>38808</v>
      </c>
      <c r="BO12" s="17" t="n">
        <v>38838</v>
      </c>
      <c r="BP12" s="17" t="n">
        <v>38869</v>
      </c>
      <c r="BQ12" s="17" t="n">
        <v>38899</v>
      </c>
      <c r="BR12" s="17" t="n">
        <v>38930</v>
      </c>
      <c r="BS12" s="17" t="n">
        <v>38961</v>
      </c>
      <c r="BT12" s="17" t="n">
        <v>38991</v>
      </c>
      <c r="BU12" s="17" t="n">
        <v>39022</v>
      </c>
      <c r="BV12" s="17" t="n">
        <v>39052</v>
      </c>
    </row>
    <row r="13" customFormat="false" ht="12.75" hidden="false" customHeight="false" outlineLevel="0" collapsed="false">
      <c r="A13" s="53"/>
      <c r="B13" s="21"/>
      <c r="C13" s="53"/>
      <c r="D13" s="53"/>
      <c r="E13" s="53"/>
      <c r="F13" s="21"/>
      <c r="G13" s="53"/>
      <c r="H13" s="21"/>
      <c r="I13" s="21"/>
      <c r="J13" s="26"/>
      <c r="K13" s="26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</row>
    <row r="14" customFormat="false" ht="12.75" hidden="false" customHeight="false" outlineLevel="0" collapsed="false">
      <c r="A14" s="21" t="n">
        <v>24924</v>
      </c>
      <c r="B14" s="21" t="s">
        <v>54</v>
      </c>
      <c r="C14" s="27" t="n">
        <v>25000</v>
      </c>
      <c r="D14" s="70" t="n">
        <v>35309</v>
      </c>
      <c r="E14" s="70" t="n">
        <v>38017</v>
      </c>
      <c r="F14" s="21" t="s">
        <v>15</v>
      </c>
      <c r="G14" s="71" t="n">
        <v>37652</v>
      </c>
      <c r="H14" s="27" t="n">
        <v>25000</v>
      </c>
      <c r="I14" s="27" t="n">
        <v>25000</v>
      </c>
      <c r="J14" s="26" t="n">
        <v>0.06</v>
      </c>
      <c r="K14" s="72" t="n">
        <f aca="false">ROUND((O14*31+P14*28+Q14*31+R14*30+S14*31+T14*30+U14*31+V14*31+W14*30+X14*31+Y14*30+Z14*31)*J14,0)</f>
        <v>547500</v>
      </c>
      <c r="L14" s="27" t="n">
        <v>25000</v>
      </c>
      <c r="M14" s="27" t="n">
        <v>25000</v>
      </c>
      <c r="N14" s="27" t="n">
        <v>25000</v>
      </c>
      <c r="O14" s="27" t="n">
        <v>25000</v>
      </c>
      <c r="P14" s="27" t="n">
        <v>25000</v>
      </c>
      <c r="Q14" s="27" t="n">
        <v>25000</v>
      </c>
      <c r="R14" s="27" t="n">
        <v>25000</v>
      </c>
      <c r="S14" s="27" t="n">
        <v>25000</v>
      </c>
      <c r="T14" s="27" t="n">
        <v>25000</v>
      </c>
      <c r="U14" s="27" t="n">
        <v>25000</v>
      </c>
      <c r="V14" s="27" t="n">
        <v>25000</v>
      </c>
      <c r="W14" s="27" t="n">
        <v>25000</v>
      </c>
      <c r="X14" s="27" t="n">
        <v>25000</v>
      </c>
      <c r="Y14" s="27" t="n">
        <v>25000</v>
      </c>
      <c r="Z14" s="27" t="n">
        <v>25000</v>
      </c>
      <c r="AA14" s="27" t="n">
        <v>25000</v>
      </c>
      <c r="AB14" s="27" t="n">
        <v>25000</v>
      </c>
      <c r="AC14" s="27" t="n">
        <v>25000</v>
      </c>
      <c r="AD14" s="27" t="n">
        <v>25000</v>
      </c>
      <c r="AE14" s="27" t="n">
        <v>25000</v>
      </c>
      <c r="AF14" s="27" t="n">
        <v>25000</v>
      </c>
      <c r="AG14" s="27" t="n">
        <v>25000</v>
      </c>
      <c r="AH14" s="27" t="n">
        <v>25000</v>
      </c>
      <c r="AI14" s="27" t="n">
        <v>25000</v>
      </c>
      <c r="AJ14" s="27" t="n">
        <v>25000</v>
      </c>
      <c r="AK14" s="27" t="n">
        <v>25000</v>
      </c>
      <c r="AL14" s="27" t="n">
        <v>25000</v>
      </c>
      <c r="AM14" s="27" t="n">
        <v>25000</v>
      </c>
      <c r="AN14" s="32" t="n">
        <v>25000</v>
      </c>
      <c r="AO14" s="32" t="n">
        <v>25000</v>
      </c>
      <c r="AP14" s="32" t="n">
        <v>25000</v>
      </c>
      <c r="AQ14" s="32" t="n">
        <v>25000</v>
      </c>
      <c r="AR14" s="32" t="n">
        <v>25000</v>
      </c>
      <c r="AS14" s="32" t="n">
        <v>25000</v>
      </c>
      <c r="AT14" s="32" t="n">
        <v>25000</v>
      </c>
      <c r="AU14" s="32" t="n">
        <v>25000</v>
      </c>
      <c r="AV14" s="32" t="n">
        <v>25000</v>
      </c>
      <c r="AW14" s="32" t="n">
        <v>25000</v>
      </c>
      <c r="AX14" s="32" t="n">
        <v>25000</v>
      </c>
      <c r="AY14" s="32" t="n">
        <v>25000</v>
      </c>
      <c r="AZ14" s="32" t="n">
        <v>25000</v>
      </c>
      <c r="BA14" s="32" t="n">
        <v>25000</v>
      </c>
      <c r="BB14" s="32" t="n">
        <v>25000</v>
      </c>
      <c r="BC14" s="32" t="n">
        <v>25000</v>
      </c>
      <c r="BD14" s="32" t="n">
        <v>25000</v>
      </c>
      <c r="BE14" s="32" t="n">
        <v>25000</v>
      </c>
      <c r="BF14" s="32" t="n">
        <v>25000</v>
      </c>
      <c r="BG14" s="32" t="n">
        <v>25000</v>
      </c>
      <c r="BH14" s="32" t="n">
        <v>25000</v>
      </c>
      <c r="BI14" s="32" t="n">
        <v>25000</v>
      </c>
      <c r="BJ14" s="32" t="n">
        <v>25000</v>
      </c>
      <c r="BK14" s="32" t="n">
        <v>25000</v>
      </c>
      <c r="BL14" s="32" t="n">
        <v>25000</v>
      </c>
      <c r="BM14" s="32" t="n">
        <v>25000</v>
      </c>
      <c r="BN14" s="32" t="n">
        <v>25000</v>
      </c>
      <c r="BO14" s="32" t="n">
        <v>25000</v>
      </c>
      <c r="BP14" s="32" t="n">
        <v>25000</v>
      </c>
      <c r="BQ14" s="32" t="n">
        <v>25000</v>
      </c>
      <c r="BR14" s="32" t="n">
        <v>25000</v>
      </c>
      <c r="BS14" s="32" t="n">
        <v>25000</v>
      </c>
      <c r="BT14" s="32" t="n">
        <v>25000</v>
      </c>
      <c r="BU14" s="32" t="n">
        <v>25000</v>
      </c>
      <c r="BV14" s="32" t="n">
        <v>25000</v>
      </c>
    </row>
    <row r="15" customFormat="false" ht="12.75" hidden="false" customHeight="false" outlineLevel="0" collapsed="false">
      <c r="A15" s="21" t="n">
        <v>24925</v>
      </c>
      <c r="B15" s="21" t="s">
        <v>65</v>
      </c>
      <c r="C15" s="27" t="n">
        <v>100000</v>
      </c>
      <c r="D15" s="70" t="n">
        <v>35309</v>
      </c>
      <c r="E15" s="70" t="n">
        <v>38017</v>
      </c>
      <c r="F15" s="21" t="s">
        <v>15</v>
      </c>
      <c r="G15" s="71" t="n">
        <v>37652</v>
      </c>
      <c r="H15" s="27" t="n">
        <v>100000</v>
      </c>
      <c r="I15" s="27" t="n">
        <v>100000</v>
      </c>
      <c r="J15" s="26" t="n">
        <v>0.06</v>
      </c>
      <c r="K15" s="72" t="n">
        <f aca="false">ROUND((O15*31+P15*28+Q15*31+R15*30+S15*31+T15*30+U15*31+V15*31+W15*30+X15*31+Y15*30+Z15*31)*J15,0)</f>
        <v>2190000</v>
      </c>
      <c r="L15" s="27" t="n">
        <v>100000</v>
      </c>
      <c r="M15" s="27" t="n">
        <v>100000</v>
      </c>
      <c r="N15" s="27" t="n">
        <v>100000</v>
      </c>
      <c r="O15" s="27" t="n">
        <v>100000</v>
      </c>
      <c r="P15" s="27" t="n">
        <v>100000</v>
      </c>
      <c r="Q15" s="27" t="n">
        <v>100000</v>
      </c>
      <c r="R15" s="27" t="n">
        <v>100000</v>
      </c>
      <c r="S15" s="27" t="n">
        <v>100000</v>
      </c>
      <c r="T15" s="27" t="n">
        <v>100000</v>
      </c>
      <c r="U15" s="27" t="n">
        <v>100000</v>
      </c>
      <c r="V15" s="27" t="n">
        <v>100000</v>
      </c>
      <c r="W15" s="27" t="n">
        <v>100000</v>
      </c>
      <c r="X15" s="27" t="n">
        <v>100000</v>
      </c>
      <c r="Y15" s="27" t="n">
        <v>100000</v>
      </c>
      <c r="Z15" s="27" t="n">
        <v>100000</v>
      </c>
      <c r="AA15" s="27" t="n">
        <v>100000</v>
      </c>
      <c r="AB15" s="27" t="n">
        <v>100000</v>
      </c>
      <c r="AC15" s="27" t="n">
        <v>100000</v>
      </c>
      <c r="AD15" s="27" t="n">
        <v>100000</v>
      </c>
      <c r="AE15" s="27" t="n">
        <v>100000</v>
      </c>
      <c r="AF15" s="27" t="n">
        <v>100000</v>
      </c>
      <c r="AG15" s="27" t="n">
        <v>100000</v>
      </c>
      <c r="AH15" s="27" t="n">
        <v>100000</v>
      </c>
      <c r="AI15" s="27" t="n">
        <v>100000</v>
      </c>
      <c r="AJ15" s="27" t="n">
        <v>100000</v>
      </c>
      <c r="AK15" s="27" t="n">
        <v>100000</v>
      </c>
      <c r="AL15" s="27" t="n">
        <v>100000</v>
      </c>
      <c r="AM15" s="27" t="n">
        <v>100000</v>
      </c>
      <c r="AN15" s="32" t="n">
        <v>100000</v>
      </c>
      <c r="AO15" s="32" t="n">
        <v>100000</v>
      </c>
      <c r="AP15" s="32" t="n">
        <v>100000</v>
      </c>
      <c r="AQ15" s="32" t="n">
        <v>100000</v>
      </c>
      <c r="AR15" s="32" t="n">
        <v>100000</v>
      </c>
      <c r="AS15" s="32" t="n">
        <v>100000</v>
      </c>
      <c r="AT15" s="32" t="n">
        <v>100000</v>
      </c>
      <c r="AU15" s="32" t="n">
        <v>100000</v>
      </c>
      <c r="AV15" s="32" t="n">
        <v>100000</v>
      </c>
      <c r="AW15" s="32" t="n">
        <v>100000</v>
      </c>
      <c r="AX15" s="32" t="n">
        <v>100000</v>
      </c>
      <c r="AY15" s="32" t="n">
        <v>100000</v>
      </c>
      <c r="AZ15" s="32" t="n">
        <v>100000</v>
      </c>
      <c r="BA15" s="32" t="n">
        <v>100000</v>
      </c>
      <c r="BB15" s="32" t="n">
        <v>100000</v>
      </c>
      <c r="BC15" s="32" t="n">
        <v>100000</v>
      </c>
      <c r="BD15" s="32" t="n">
        <v>100000</v>
      </c>
      <c r="BE15" s="32" t="n">
        <v>100000</v>
      </c>
      <c r="BF15" s="32" t="n">
        <v>100000</v>
      </c>
      <c r="BG15" s="32" t="n">
        <v>100000</v>
      </c>
      <c r="BH15" s="32" t="n">
        <v>100000</v>
      </c>
      <c r="BI15" s="32" t="n">
        <v>100000</v>
      </c>
      <c r="BJ15" s="32" t="n">
        <v>100000</v>
      </c>
      <c r="BK15" s="32" t="n">
        <v>100000</v>
      </c>
      <c r="BL15" s="32" t="n">
        <v>100000</v>
      </c>
      <c r="BM15" s="32" t="n">
        <v>100000</v>
      </c>
      <c r="BN15" s="32" t="n">
        <v>100000</v>
      </c>
      <c r="BO15" s="32" t="n">
        <v>100000</v>
      </c>
      <c r="BP15" s="32" t="n">
        <v>100000</v>
      </c>
      <c r="BQ15" s="32" t="n">
        <v>100000</v>
      </c>
      <c r="BR15" s="32" t="n">
        <v>100000</v>
      </c>
      <c r="BS15" s="32" t="n">
        <v>100000</v>
      </c>
      <c r="BT15" s="32" t="n">
        <v>100000</v>
      </c>
      <c r="BU15" s="32" t="n">
        <v>100000</v>
      </c>
      <c r="BV15" s="32" t="n">
        <v>100000</v>
      </c>
    </row>
    <row r="16" customFormat="false" ht="12.75" hidden="false" customHeight="false" outlineLevel="0" collapsed="false">
      <c r="A16" s="21" t="n">
        <v>24927</v>
      </c>
      <c r="B16" s="21" t="s">
        <v>66</v>
      </c>
      <c r="C16" s="27" t="n">
        <v>30000</v>
      </c>
      <c r="D16" s="70" t="n">
        <v>35309</v>
      </c>
      <c r="E16" s="70" t="n">
        <v>38748</v>
      </c>
      <c r="F16" s="21" t="s">
        <v>15</v>
      </c>
      <c r="G16" s="71" t="n">
        <v>38383</v>
      </c>
      <c r="H16" s="27" t="n">
        <v>30000</v>
      </c>
      <c r="I16" s="27" t="n">
        <v>30000</v>
      </c>
      <c r="J16" s="26" t="n">
        <v>0.04</v>
      </c>
      <c r="K16" s="72" t="n">
        <f aca="false">ROUND((O16*31+P16*28+Q16*31+R16*30+S16*31+T16*30+U16*31+V16*31+W16*30+X16*31+Y16*30+Z16*31)*J16,0)</f>
        <v>438000</v>
      </c>
      <c r="L16" s="27" t="n">
        <v>30000</v>
      </c>
      <c r="M16" s="27" t="n">
        <v>30000</v>
      </c>
      <c r="N16" s="27" t="n">
        <v>30000</v>
      </c>
      <c r="O16" s="27" t="n">
        <v>30000</v>
      </c>
      <c r="P16" s="27" t="n">
        <v>30000</v>
      </c>
      <c r="Q16" s="27" t="n">
        <v>30000</v>
      </c>
      <c r="R16" s="27" t="n">
        <v>30000</v>
      </c>
      <c r="S16" s="27" t="n">
        <v>30000</v>
      </c>
      <c r="T16" s="27" t="n">
        <v>30000</v>
      </c>
      <c r="U16" s="27" t="n">
        <v>30000</v>
      </c>
      <c r="V16" s="27" t="n">
        <v>30000</v>
      </c>
      <c r="W16" s="27" t="n">
        <v>30000</v>
      </c>
      <c r="X16" s="27" t="n">
        <v>30000</v>
      </c>
      <c r="Y16" s="27" t="n">
        <v>30000</v>
      </c>
      <c r="Z16" s="27" t="n">
        <v>30000</v>
      </c>
      <c r="AA16" s="27" t="n">
        <v>30000</v>
      </c>
      <c r="AB16" s="27" t="n">
        <v>30000</v>
      </c>
      <c r="AC16" s="27" t="n">
        <v>30000</v>
      </c>
      <c r="AD16" s="27" t="n">
        <v>30000</v>
      </c>
      <c r="AE16" s="27" t="n">
        <v>30000</v>
      </c>
      <c r="AF16" s="27" t="n">
        <v>30000</v>
      </c>
      <c r="AG16" s="27" t="n">
        <v>30000</v>
      </c>
      <c r="AH16" s="27" t="n">
        <v>30000</v>
      </c>
      <c r="AI16" s="27" t="n">
        <v>30000</v>
      </c>
      <c r="AJ16" s="27" t="n">
        <v>30000</v>
      </c>
      <c r="AK16" s="27" t="n">
        <v>30000</v>
      </c>
      <c r="AL16" s="27" t="n">
        <v>30000</v>
      </c>
      <c r="AM16" s="27" t="n">
        <v>30000</v>
      </c>
      <c r="AN16" s="27" t="n">
        <v>30000</v>
      </c>
      <c r="AO16" s="27" t="n">
        <v>30000</v>
      </c>
      <c r="AP16" s="27" t="n">
        <v>30000</v>
      </c>
      <c r="AQ16" s="27" t="n">
        <v>30000</v>
      </c>
      <c r="AR16" s="27" t="n">
        <v>30000</v>
      </c>
      <c r="AS16" s="27" t="n">
        <v>30000</v>
      </c>
      <c r="AT16" s="27" t="n">
        <v>30000</v>
      </c>
      <c r="AU16" s="27" t="n">
        <v>30000</v>
      </c>
      <c r="AV16" s="27" t="n">
        <v>30000</v>
      </c>
      <c r="AW16" s="27" t="n">
        <v>30000</v>
      </c>
      <c r="AX16" s="27" t="n">
        <v>30000</v>
      </c>
      <c r="AY16" s="27" t="n">
        <v>30000</v>
      </c>
      <c r="AZ16" s="27" t="n">
        <v>30000</v>
      </c>
      <c r="BA16" s="27" t="n">
        <v>30000</v>
      </c>
      <c r="BB16" s="27" t="n">
        <v>30000</v>
      </c>
      <c r="BC16" s="27" t="n">
        <v>30000</v>
      </c>
      <c r="BD16" s="27" t="n">
        <v>30000</v>
      </c>
      <c r="BE16" s="27" t="n">
        <v>30000</v>
      </c>
      <c r="BF16" s="27" t="n">
        <v>30000</v>
      </c>
      <c r="BG16" s="27" t="n">
        <v>30000</v>
      </c>
      <c r="BH16" s="27" t="n">
        <v>30000</v>
      </c>
      <c r="BI16" s="27" t="n">
        <v>30000</v>
      </c>
      <c r="BJ16" s="27" t="n">
        <v>30000</v>
      </c>
      <c r="BK16" s="27" t="n">
        <v>30000</v>
      </c>
      <c r="BL16" s="29" t="n">
        <v>30000</v>
      </c>
      <c r="BM16" s="29" t="n">
        <v>30000</v>
      </c>
      <c r="BN16" s="29" t="n">
        <v>30000</v>
      </c>
      <c r="BO16" s="29" t="n">
        <v>30000</v>
      </c>
      <c r="BP16" s="29" t="n">
        <v>30000</v>
      </c>
      <c r="BQ16" s="29" t="n">
        <v>30000</v>
      </c>
      <c r="BR16" s="29" t="n">
        <v>30000</v>
      </c>
      <c r="BS16" s="29" t="n">
        <v>30000</v>
      </c>
      <c r="BT16" s="29" t="n">
        <v>30000</v>
      </c>
      <c r="BU16" s="29" t="n">
        <v>30000</v>
      </c>
      <c r="BV16" s="29" t="n">
        <v>30000</v>
      </c>
    </row>
    <row r="17" customFormat="false" ht="12.75" hidden="false" customHeight="false" outlineLevel="0" collapsed="false">
      <c r="A17" s="21" t="n">
        <v>25067</v>
      </c>
      <c r="B17" s="21" t="s">
        <v>67</v>
      </c>
      <c r="C17" s="27" t="n">
        <v>15000</v>
      </c>
      <c r="D17" s="70" t="n">
        <v>35309</v>
      </c>
      <c r="E17" s="70" t="n">
        <v>37225</v>
      </c>
      <c r="F17" s="21" t="s">
        <v>15</v>
      </c>
      <c r="G17" s="53" t="s">
        <v>22</v>
      </c>
      <c r="H17" s="27" t="n">
        <v>15000</v>
      </c>
      <c r="I17" s="27" t="n">
        <v>15000</v>
      </c>
      <c r="J17" s="26" t="n">
        <v>0.045</v>
      </c>
      <c r="K17" s="72" t="n">
        <f aca="false">ROUND((O17*31+P17*28+Q17*31+R17*30+S17*31+T17*30+U17*31+V17*31+W17*30+X17*31+Y17*30+Z17*31)*J17,0)</f>
        <v>0</v>
      </c>
      <c r="L17" s="27" t="n">
        <v>15000</v>
      </c>
      <c r="M17" s="27" t="n">
        <v>15000</v>
      </c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Y17" s="21"/>
      <c r="AZ17" s="21"/>
      <c r="BA17" s="21"/>
    </row>
    <row r="18" customFormat="false" ht="12.75" hidden="false" customHeight="false" outlineLevel="0" collapsed="false">
      <c r="A18" s="21" t="n">
        <v>25397</v>
      </c>
      <c r="B18" s="21" t="s">
        <v>68</v>
      </c>
      <c r="C18" s="27" t="n">
        <v>10000</v>
      </c>
      <c r="D18" s="70" t="n">
        <v>35886</v>
      </c>
      <c r="E18" s="70" t="n">
        <v>37711</v>
      </c>
      <c r="F18" s="21" t="s">
        <v>15</v>
      </c>
      <c r="G18" s="71" t="n">
        <v>37346</v>
      </c>
      <c r="H18" s="27" t="n">
        <v>10000</v>
      </c>
      <c r="I18" s="27" t="n">
        <v>10000</v>
      </c>
      <c r="J18" s="26" t="n">
        <v>0.03</v>
      </c>
      <c r="K18" s="72" t="n">
        <f aca="false">ROUND((O18*31+P18*28+Q18*31+R18*30+S18*31+T18*30+U18*31+V18*31+W18*30+X18*31+Y18*30+Z18*31)*J18,0)</f>
        <v>109500</v>
      </c>
      <c r="L18" s="27" t="n">
        <v>10000</v>
      </c>
      <c r="M18" s="27" t="n">
        <v>10000</v>
      </c>
      <c r="N18" s="27" t="n">
        <v>10000</v>
      </c>
      <c r="O18" s="27" t="n">
        <v>10000</v>
      </c>
      <c r="P18" s="27" t="n">
        <v>10000</v>
      </c>
      <c r="Q18" s="27" t="n">
        <v>10000</v>
      </c>
      <c r="R18" s="27" t="n">
        <v>10000</v>
      </c>
      <c r="S18" s="27" t="n">
        <v>10000</v>
      </c>
      <c r="T18" s="27" t="n">
        <v>10000</v>
      </c>
      <c r="U18" s="27" t="n">
        <v>10000</v>
      </c>
      <c r="V18" s="27" t="n">
        <v>10000</v>
      </c>
      <c r="W18" s="27" t="n">
        <v>10000</v>
      </c>
      <c r="X18" s="27" t="n">
        <v>10000</v>
      </c>
      <c r="Y18" s="27" t="n">
        <v>10000</v>
      </c>
      <c r="Z18" s="27" t="n">
        <v>10000</v>
      </c>
      <c r="AA18" s="27" t="n">
        <v>10000</v>
      </c>
      <c r="AB18" s="27" t="n">
        <v>10000</v>
      </c>
      <c r="AC18" s="27" t="n">
        <v>10000</v>
      </c>
      <c r="AD18" s="32" t="n">
        <v>10000</v>
      </c>
      <c r="AE18" s="32" t="n">
        <v>10000</v>
      </c>
      <c r="AF18" s="32" t="n">
        <v>10000</v>
      </c>
      <c r="AG18" s="32" t="n">
        <v>10000</v>
      </c>
      <c r="AH18" s="32" t="n">
        <v>10000</v>
      </c>
      <c r="AI18" s="32" t="n">
        <v>10000</v>
      </c>
      <c r="AJ18" s="32" t="n">
        <v>10000</v>
      </c>
      <c r="AK18" s="32" t="n">
        <v>10000</v>
      </c>
      <c r="AL18" s="32" t="n">
        <v>10000</v>
      </c>
      <c r="AM18" s="32" t="n">
        <v>10000</v>
      </c>
      <c r="AN18" s="32" t="n">
        <v>10000</v>
      </c>
      <c r="AO18" s="32" t="n">
        <v>10000</v>
      </c>
      <c r="AP18" s="32" t="n">
        <v>10000</v>
      </c>
      <c r="AQ18" s="32" t="n">
        <v>10000</v>
      </c>
      <c r="AR18" s="32" t="n">
        <v>10000</v>
      </c>
      <c r="AS18" s="32" t="n">
        <v>10000</v>
      </c>
      <c r="AT18" s="32" t="n">
        <v>10000</v>
      </c>
      <c r="AU18" s="32" t="n">
        <v>10000</v>
      </c>
      <c r="AV18" s="32" t="n">
        <v>10000</v>
      </c>
      <c r="AW18" s="32" t="n">
        <v>10000</v>
      </c>
      <c r="AX18" s="32" t="n">
        <v>10000</v>
      </c>
      <c r="AY18" s="32" t="n">
        <v>10000</v>
      </c>
      <c r="AZ18" s="32" t="n">
        <v>10000</v>
      </c>
      <c r="BA18" s="32" t="n">
        <v>10000</v>
      </c>
      <c r="BB18" s="32" t="n">
        <v>10000</v>
      </c>
      <c r="BC18" s="32" t="n">
        <v>10000</v>
      </c>
      <c r="BD18" s="32" t="n">
        <v>10000</v>
      </c>
      <c r="BE18" s="32" t="n">
        <v>10000</v>
      </c>
      <c r="BF18" s="32" t="n">
        <v>10000</v>
      </c>
      <c r="BG18" s="32" t="n">
        <v>10000</v>
      </c>
      <c r="BH18" s="32" t="n">
        <v>10000</v>
      </c>
      <c r="BI18" s="32" t="n">
        <v>10000</v>
      </c>
      <c r="BJ18" s="32" t="n">
        <v>10000</v>
      </c>
      <c r="BK18" s="32" t="n">
        <v>10000</v>
      </c>
      <c r="BL18" s="32" t="n">
        <v>10000</v>
      </c>
      <c r="BM18" s="32" t="n">
        <v>10000</v>
      </c>
      <c r="BN18" s="32" t="n">
        <v>10000</v>
      </c>
      <c r="BO18" s="32" t="n">
        <v>10000</v>
      </c>
      <c r="BP18" s="32" t="n">
        <v>10000</v>
      </c>
      <c r="BQ18" s="32" t="n">
        <v>10000</v>
      </c>
      <c r="BR18" s="32" t="n">
        <v>10000</v>
      </c>
      <c r="BS18" s="32" t="n">
        <v>10000</v>
      </c>
      <c r="BT18" s="32" t="n">
        <v>10000</v>
      </c>
      <c r="BU18" s="32" t="n">
        <v>10000</v>
      </c>
      <c r="BV18" s="32" t="n">
        <v>10000</v>
      </c>
    </row>
    <row r="19" customFormat="false" ht="12.75" hidden="false" customHeight="false" outlineLevel="0" collapsed="false">
      <c r="A19" s="21" t="n">
        <v>26044</v>
      </c>
      <c r="B19" s="21" t="s">
        <v>69</v>
      </c>
      <c r="C19" s="27" t="n">
        <v>85000</v>
      </c>
      <c r="D19" s="70" t="n">
        <v>35886</v>
      </c>
      <c r="E19" s="70" t="n">
        <v>37925</v>
      </c>
      <c r="F19" s="21" t="s">
        <v>15</v>
      </c>
      <c r="G19" s="71" t="n">
        <v>37560</v>
      </c>
      <c r="H19" s="27" t="n">
        <v>85000</v>
      </c>
      <c r="I19" s="27" t="n">
        <v>85000</v>
      </c>
      <c r="J19" s="26" t="n">
        <v>0.03</v>
      </c>
      <c r="K19" s="72" t="n">
        <f aca="false">ROUND((O19*31+P19*28+Q19*31+R19*30+S19*31+T19*30+U19*31+V19*31+W19*30+X19*31+Y19*30+Z19*31)*J19,0)</f>
        <v>930750</v>
      </c>
      <c r="L19" s="27" t="n">
        <v>85000</v>
      </c>
      <c r="M19" s="27" t="n">
        <v>85000</v>
      </c>
      <c r="N19" s="27" t="n">
        <v>85000</v>
      </c>
      <c r="O19" s="27" t="n">
        <v>85000</v>
      </c>
      <c r="P19" s="27" t="n">
        <v>85000</v>
      </c>
      <c r="Q19" s="27" t="n">
        <v>85000</v>
      </c>
      <c r="R19" s="27" t="n">
        <v>85000</v>
      </c>
      <c r="S19" s="27" t="n">
        <v>85000</v>
      </c>
      <c r="T19" s="27" t="n">
        <v>85000</v>
      </c>
      <c r="U19" s="27" t="n">
        <v>85000</v>
      </c>
      <c r="V19" s="27" t="n">
        <v>85000</v>
      </c>
      <c r="W19" s="27" t="n">
        <v>85000</v>
      </c>
      <c r="X19" s="27" t="n">
        <v>85000</v>
      </c>
      <c r="Y19" s="27" t="n">
        <v>85000</v>
      </c>
      <c r="Z19" s="27" t="n">
        <v>85000</v>
      </c>
      <c r="AA19" s="27" t="n">
        <v>85000</v>
      </c>
      <c r="AB19" s="27" t="n">
        <v>85000</v>
      </c>
      <c r="AC19" s="27" t="n">
        <v>85000</v>
      </c>
      <c r="AD19" s="27" t="n">
        <v>85000</v>
      </c>
      <c r="AE19" s="27" t="n">
        <v>85000</v>
      </c>
      <c r="AF19" s="27" t="n">
        <v>85000</v>
      </c>
      <c r="AG19" s="27" t="n">
        <v>85000</v>
      </c>
      <c r="AH19" s="27" t="n">
        <v>85000</v>
      </c>
      <c r="AI19" s="27" t="n">
        <v>85000</v>
      </c>
      <c r="AJ19" s="27" t="n">
        <v>85000</v>
      </c>
      <c r="AK19" s="32" t="n">
        <v>85000</v>
      </c>
      <c r="AL19" s="32" t="n">
        <v>85000</v>
      </c>
      <c r="AM19" s="32" t="n">
        <v>85000</v>
      </c>
      <c r="AN19" s="32" t="n">
        <v>85000</v>
      </c>
      <c r="AO19" s="32" t="n">
        <v>85000</v>
      </c>
      <c r="AP19" s="32" t="n">
        <v>85000</v>
      </c>
      <c r="AQ19" s="32" t="n">
        <v>85000</v>
      </c>
      <c r="AR19" s="32" t="n">
        <v>85000</v>
      </c>
      <c r="AS19" s="32" t="n">
        <v>85000</v>
      </c>
      <c r="AT19" s="32" t="n">
        <v>85000</v>
      </c>
      <c r="AU19" s="32" t="n">
        <v>85000</v>
      </c>
      <c r="AV19" s="32" t="n">
        <v>85000</v>
      </c>
      <c r="AW19" s="32" t="n">
        <v>85000</v>
      </c>
      <c r="AX19" s="32" t="n">
        <v>85000</v>
      </c>
      <c r="AY19" s="32" t="n">
        <v>85000</v>
      </c>
      <c r="AZ19" s="32" t="n">
        <v>85000</v>
      </c>
      <c r="BA19" s="32" t="n">
        <v>85000</v>
      </c>
      <c r="BB19" s="32" t="n">
        <v>85000</v>
      </c>
      <c r="BC19" s="32" t="n">
        <v>85000</v>
      </c>
      <c r="BD19" s="32" t="n">
        <v>85000</v>
      </c>
      <c r="BE19" s="32" t="n">
        <v>85000</v>
      </c>
      <c r="BF19" s="32" t="n">
        <v>85000</v>
      </c>
      <c r="BG19" s="32" t="n">
        <v>85000</v>
      </c>
      <c r="BH19" s="32" t="n">
        <v>85000</v>
      </c>
      <c r="BI19" s="32" t="n">
        <v>85000</v>
      </c>
      <c r="BJ19" s="32" t="n">
        <v>85000</v>
      </c>
      <c r="BK19" s="32" t="n">
        <v>85000</v>
      </c>
      <c r="BL19" s="32" t="n">
        <v>85000</v>
      </c>
      <c r="BM19" s="32" t="n">
        <v>85000</v>
      </c>
      <c r="BN19" s="32" t="n">
        <v>85000</v>
      </c>
      <c r="BO19" s="32" t="n">
        <v>85000</v>
      </c>
      <c r="BP19" s="32" t="n">
        <v>85000</v>
      </c>
      <c r="BQ19" s="32" t="n">
        <v>85000</v>
      </c>
      <c r="BR19" s="32" t="n">
        <v>85000</v>
      </c>
      <c r="BS19" s="32" t="n">
        <v>85000</v>
      </c>
      <c r="BT19" s="32" t="n">
        <v>85000</v>
      </c>
      <c r="BU19" s="32" t="n">
        <v>85000</v>
      </c>
      <c r="BV19" s="32" t="n">
        <v>85000</v>
      </c>
    </row>
    <row r="20" customFormat="false" ht="12.75" hidden="false" customHeight="false" outlineLevel="0" collapsed="false">
      <c r="A20" s="21" t="n">
        <v>26436</v>
      </c>
      <c r="B20" s="21" t="s">
        <v>69</v>
      </c>
      <c r="C20" s="27" t="n">
        <v>59000</v>
      </c>
      <c r="D20" s="70" t="n">
        <v>36100</v>
      </c>
      <c r="E20" s="70" t="n">
        <v>37925</v>
      </c>
      <c r="F20" s="21" t="s">
        <v>15</v>
      </c>
      <c r="G20" s="71" t="n">
        <v>37560</v>
      </c>
      <c r="H20" s="27" t="n">
        <v>59000</v>
      </c>
      <c r="I20" s="27" t="n">
        <v>59000</v>
      </c>
      <c r="J20" s="26" t="n">
        <v>0.05</v>
      </c>
      <c r="K20" s="72" t="n">
        <f aca="false">ROUND((O20*31+P20*28+Q20*31+R20*30+S20*31+T20*30+U20*31+V20*31+W20*30+X20*31+Y20*30+Z20*31)*J20,0)</f>
        <v>1076750</v>
      </c>
      <c r="L20" s="27" t="n">
        <v>59000</v>
      </c>
      <c r="M20" s="27" t="n">
        <v>59000</v>
      </c>
      <c r="N20" s="27" t="n">
        <v>59000</v>
      </c>
      <c r="O20" s="27" t="n">
        <v>59000</v>
      </c>
      <c r="P20" s="27" t="n">
        <v>59000</v>
      </c>
      <c r="Q20" s="27" t="n">
        <v>59000</v>
      </c>
      <c r="R20" s="27" t="n">
        <v>59000</v>
      </c>
      <c r="S20" s="27" t="n">
        <v>59000</v>
      </c>
      <c r="T20" s="27" t="n">
        <v>59000</v>
      </c>
      <c r="U20" s="27" t="n">
        <v>59000</v>
      </c>
      <c r="V20" s="27" t="n">
        <v>59000</v>
      </c>
      <c r="W20" s="27" t="n">
        <v>59000</v>
      </c>
      <c r="X20" s="27" t="n">
        <v>59000</v>
      </c>
      <c r="Y20" s="27" t="n">
        <v>59000</v>
      </c>
      <c r="Z20" s="27" t="n">
        <v>59000</v>
      </c>
      <c r="AA20" s="27" t="n">
        <v>59000</v>
      </c>
      <c r="AB20" s="27" t="n">
        <v>59000</v>
      </c>
      <c r="AC20" s="27" t="n">
        <v>59000</v>
      </c>
      <c r="AD20" s="27" t="n">
        <v>59000</v>
      </c>
      <c r="AE20" s="27" t="n">
        <v>59000</v>
      </c>
      <c r="AF20" s="27" t="n">
        <v>59000</v>
      </c>
      <c r="AG20" s="27" t="n">
        <v>59000</v>
      </c>
      <c r="AH20" s="27" t="n">
        <v>59000</v>
      </c>
      <c r="AI20" s="27" t="n">
        <v>59000</v>
      </c>
      <c r="AJ20" s="27" t="n">
        <v>59000</v>
      </c>
      <c r="AK20" s="32" t="n">
        <v>59000</v>
      </c>
      <c r="AL20" s="32" t="n">
        <v>59000</v>
      </c>
      <c r="AM20" s="32" t="n">
        <v>59000</v>
      </c>
      <c r="AN20" s="32" t="n">
        <v>59000</v>
      </c>
      <c r="AO20" s="32" t="n">
        <v>59000</v>
      </c>
      <c r="AP20" s="32" t="n">
        <v>59000</v>
      </c>
      <c r="AQ20" s="32" t="n">
        <v>59000</v>
      </c>
      <c r="AR20" s="32" t="n">
        <v>59000</v>
      </c>
      <c r="AS20" s="32" t="n">
        <v>59000</v>
      </c>
      <c r="AT20" s="32" t="n">
        <v>59000</v>
      </c>
      <c r="AU20" s="32" t="n">
        <v>59000</v>
      </c>
      <c r="AV20" s="32" t="n">
        <v>59000</v>
      </c>
      <c r="AW20" s="32" t="n">
        <v>59000</v>
      </c>
      <c r="AX20" s="32" t="n">
        <v>59000</v>
      </c>
      <c r="AY20" s="32" t="n">
        <v>59000</v>
      </c>
      <c r="AZ20" s="32" t="n">
        <v>59000</v>
      </c>
      <c r="BA20" s="32" t="n">
        <v>59000</v>
      </c>
      <c r="BB20" s="32" t="n">
        <v>59000</v>
      </c>
      <c r="BC20" s="32" t="n">
        <v>59000</v>
      </c>
      <c r="BD20" s="32" t="n">
        <v>59000</v>
      </c>
      <c r="BE20" s="32" t="n">
        <v>59000</v>
      </c>
      <c r="BF20" s="32" t="n">
        <v>59000</v>
      </c>
      <c r="BG20" s="32" t="n">
        <v>59000</v>
      </c>
      <c r="BH20" s="32" t="n">
        <v>59000</v>
      </c>
      <c r="BI20" s="32" t="n">
        <v>59000</v>
      </c>
      <c r="BJ20" s="32" t="n">
        <v>59000</v>
      </c>
      <c r="BK20" s="32" t="n">
        <v>59000</v>
      </c>
      <c r="BL20" s="32" t="n">
        <v>59000</v>
      </c>
      <c r="BM20" s="32" t="n">
        <v>59000</v>
      </c>
      <c r="BN20" s="32" t="n">
        <v>59000</v>
      </c>
      <c r="BO20" s="32" t="n">
        <v>59000</v>
      </c>
      <c r="BP20" s="32" t="n">
        <v>59000</v>
      </c>
      <c r="BQ20" s="32" t="n">
        <v>59000</v>
      </c>
      <c r="BR20" s="32" t="n">
        <v>59000</v>
      </c>
      <c r="BS20" s="32" t="n">
        <v>59000</v>
      </c>
      <c r="BT20" s="32" t="n">
        <v>59000</v>
      </c>
      <c r="BU20" s="32" t="n">
        <v>59000</v>
      </c>
      <c r="BV20" s="32" t="n">
        <v>59000</v>
      </c>
      <c r="BW20" s="21"/>
      <c r="BX20" s="21"/>
      <c r="BY20" s="21"/>
      <c r="BZ20" s="21"/>
      <c r="CA20" s="21"/>
      <c r="CB20" s="21"/>
      <c r="CC20" s="21"/>
    </row>
    <row r="21" customFormat="false" ht="12.75" hidden="false" customHeight="false" outlineLevel="0" collapsed="false">
      <c r="A21" s="21" t="n">
        <v>27342</v>
      </c>
      <c r="B21" s="21" t="s">
        <v>33</v>
      </c>
      <c r="C21" s="27" t="n">
        <v>30000</v>
      </c>
      <c r="D21" s="70" t="n">
        <v>36892</v>
      </c>
      <c r="E21" s="70" t="n">
        <v>37621</v>
      </c>
      <c r="F21" s="21" t="s">
        <v>15</v>
      </c>
      <c r="G21" s="71" t="n">
        <v>37437</v>
      </c>
      <c r="H21" s="27" t="n">
        <v>30000</v>
      </c>
      <c r="I21" s="27" t="n">
        <v>30000</v>
      </c>
      <c r="J21" s="26" t="n">
        <v>0.06</v>
      </c>
      <c r="K21" s="72" t="n">
        <f aca="false">ROUND((O21*31+P21*28+Q21*31+R21*30+S21*31+T21*30+U21*31+V21*31+W21*30+X21*31+Y21*30+Z21*31)*J21,0)</f>
        <v>657000</v>
      </c>
      <c r="L21" s="27" t="n">
        <v>30000</v>
      </c>
      <c r="M21" s="27" t="n">
        <v>30000</v>
      </c>
      <c r="N21" s="27" t="n">
        <v>30000</v>
      </c>
      <c r="O21" s="38" t="n">
        <v>30000</v>
      </c>
      <c r="P21" s="38" t="n">
        <v>30000</v>
      </c>
      <c r="Q21" s="38" t="n">
        <v>30000</v>
      </c>
      <c r="R21" s="38" t="n">
        <v>30000</v>
      </c>
      <c r="S21" s="38" t="n">
        <v>30000</v>
      </c>
      <c r="T21" s="38" t="n">
        <v>30000</v>
      </c>
      <c r="U21" s="38" t="n">
        <v>30000</v>
      </c>
      <c r="V21" s="38" t="n">
        <v>30000</v>
      </c>
      <c r="W21" s="38" t="n">
        <v>30000</v>
      </c>
      <c r="X21" s="38" t="n">
        <v>30000</v>
      </c>
      <c r="Y21" s="38" t="n">
        <v>30000</v>
      </c>
      <c r="Z21" s="38" t="n">
        <v>30000</v>
      </c>
      <c r="AA21" s="32" t="n">
        <v>30000</v>
      </c>
      <c r="AB21" s="32" t="n">
        <v>30000</v>
      </c>
      <c r="AC21" s="32" t="n">
        <v>30000</v>
      </c>
      <c r="AD21" s="32" t="n">
        <v>30000</v>
      </c>
      <c r="AE21" s="32" t="n">
        <v>30000</v>
      </c>
      <c r="AF21" s="32" t="n">
        <v>30000</v>
      </c>
      <c r="AG21" s="32" t="n">
        <v>30000</v>
      </c>
      <c r="AH21" s="32" t="n">
        <v>30000</v>
      </c>
      <c r="AI21" s="32" t="n">
        <v>30000</v>
      </c>
      <c r="AJ21" s="32" t="n">
        <v>30000</v>
      </c>
      <c r="AK21" s="32" t="n">
        <v>30000</v>
      </c>
      <c r="AL21" s="32" t="n">
        <v>30000</v>
      </c>
      <c r="AM21" s="32" t="n">
        <v>30000</v>
      </c>
      <c r="AN21" s="32" t="n">
        <v>30000</v>
      </c>
      <c r="AO21" s="32" t="n">
        <v>30000</v>
      </c>
      <c r="AP21" s="32" t="n">
        <v>30000</v>
      </c>
      <c r="AQ21" s="32" t="n">
        <v>30000</v>
      </c>
      <c r="AR21" s="32" t="n">
        <v>30000</v>
      </c>
      <c r="AS21" s="32" t="n">
        <v>30000</v>
      </c>
      <c r="AT21" s="32" t="n">
        <v>30000</v>
      </c>
      <c r="AU21" s="32" t="n">
        <v>30000</v>
      </c>
      <c r="AV21" s="32" t="n">
        <v>30000</v>
      </c>
      <c r="AW21" s="32" t="n">
        <v>30000</v>
      </c>
      <c r="AX21" s="32" t="n">
        <v>30000</v>
      </c>
      <c r="AY21" s="32" t="n">
        <v>30000</v>
      </c>
      <c r="AZ21" s="32" t="n">
        <v>30000</v>
      </c>
      <c r="BA21" s="32" t="n">
        <v>30000</v>
      </c>
      <c r="BB21" s="32" t="n">
        <v>30000</v>
      </c>
      <c r="BC21" s="32" t="n">
        <v>30000</v>
      </c>
      <c r="BD21" s="32" t="n">
        <v>30000</v>
      </c>
      <c r="BE21" s="32" t="n">
        <v>30000</v>
      </c>
      <c r="BF21" s="32" t="n">
        <v>30000</v>
      </c>
      <c r="BG21" s="32" t="n">
        <v>30000</v>
      </c>
      <c r="BH21" s="32" t="n">
        <v>30000</v>
      </c>
      <c r="BI21" s="32" t="n">
        <v>30000</v>
      </c>
      <c r="BJ21" s="32" t="n">
        <v>30000</v>
      </c>
      <c r="BK21" s="32" t="n">
        <v>30000</v>
      </c>
      <c r="BL21" s="32" t="n">
        <v>30000</v>
      </c>
      <c r="BM21" s="32" t="n">
        <v>30000</v>
      </c>
      <c r="BN21" s="32" t="n">
        <v>30000</v>
      </c>
      <c r="BO21" s="32" t="n">
        <v>30000</v>
      </c>
      <c r="BP21" s="32" t="n">
        <v>30000</v>
      </c>
      <c r="BQ21" s="32" t="n">
        <v>30000</v>
      </c>
      <c r="BR21" s="32" t="n">
        <v>30000</v>
      </c>
      <c r="BS21" s="32" t="n">
        <v>30000</v>
      </c>
      <c r="BT21" s="32" t="n">
        <v>30000</v>
      </c>
      <c r="BU21" s="32" t="n">
        <v>30000</v>
      </c>
      <c r="BV21" s="32" t="n">
        <v>30000</v>
      </c>
      <c r="BW21" s="21"/>
      <c r="BX21" s="21"/>
      <c r="BY21" s="21"/>
      <c r="BZ21" s="21"/>
      <c r="CA21" s="21"/>
      <c r="CB21" s="21"/>
      <c r="CC21" s="21"/>
    </row>
    <row r="22" customFormat="false" ht="12.75" hidden="false" customHeight="false" outlineLevel="0" collapsed="false">
      <c r="A22" s="21" t="n">
        <v>27370</v>
      </c>
      <c r="B22" s="21" t="s">
        <v>18</v>
      </c>
      <c r="C22" s="27" t="n">
        <v>22000</v>
      </c>
      <c r="D22" s="70" t="n">
        <v>36892</v>
      </c>
      <c r="E22" s="70" t="n">
        <v>37621</v>
      </c>
      <c r="F22" s="21" t="s">
        <v>15</v>
      </c>
      <c r="G22" s="71" t="n">
        <v>37437</v>
      </c>
      <c r="H22" s="27" t="n">
        <v>22000</v>
      </c>
      <c r="I22" s="27" t="n">
        <v>22000</v>
      </c>
      <c r="J22" s="26" t="n">
        <v>0.07</v>
      </c>
      <c r="K22" s="72" t="n">
        <f aca="false">ROUND((O22*31+P22*28+Q22*31+R22*30+S22*31+T22*30+U22*31+V22*31+W22*30+X22*31+Y22*30+Z22*31)*J22,0)</f>
        <v>562100</v>
      </c>
      <c r="L22" s="27" t="n">
        <v>22000</v>
      </c>
      <c r="M22" s="27" t="n">
        <v>22000</v>
      </c>
      <c r="N22" s="27" t="n">
        <v>22000</v>
      </c>
      <c r="O22" s="38" t="n">
        <v>22000</v>
      </c>
      <c r="P22" s="38" t="n">
        <v>22000</v>
      </c>
      <c r="Q22" s="38" t="n">
        <v>22000</v>
      </c>
      <c r="R22" s="38" t="n">
        <v>22000</v>
      </c>
      <c r="S22" s="38" t="n">
        <v>22000</v>
      </c>
      <c r="T22" s="38" t="n">
        <v>22000</v>
      </c>
      <c r="U22" s="38" t="n">
        <v>22000</v>
      </c>
      <c r="V22" s="38" t="n">
        <v>22000</v>
      </c>
      <c r="W22" s="38" t="n">
        <v>22000</v>
      </c>
      <c r="X22" s="38" t="n">
        <v>22000</v>
      </c>
      <c r="Y22" s="38" t="n">
        <v>22000</v>
      </c>
      <c r="Z22" s="38" t="n">
        <v>22000</v>
      </c>
      <c r="AA22" s="32" t="n">
        <v>22000</v>
      </c>
      <c r="AB22" s="32" t="n">
        <v>22000</v>
      </c>
      <c r="AC22" s="32" t="n">
        <v>22000</v>
      </c>
      <c r="AD22" s="32" t="n">
        <v>22000</v>
      </c>
      <c r="AE22" s="32" t="n">
        <v>22000</v>
      </c>
      <c r="AF22" s="32" t="n">
        <v>22000</v>
      </c>
      <c r="AG22" s="32" t="n">
        <v>22000</v>
      </c>
      <c r="AH22" s="32" t="n">
        <v>22000</v>
      </c>
      <c r="AI22" s="32" t="n">
        <v>22000</v>
      </c>
      <c r="AJ22" s="32" t="n">
        <v>22000</v>
      </c>
      <c r="AK22" s="32" t="n">
        <v>22000</v>
      </c>
      <c r="AL22" s="32" t="n">
        <v>22000</v>
      </c>
      <c r="AM22" s="32" t="n">
        <v>22000</v>
      </c>
      <c r="AN22" s="32" t="n">
        <v>22000</v>
      </c>
      <c r="AO22" s="32" t="n">
        <v>22000</v>
      </c>
      <c r="AP22" s="32" t="n">
        <v>22000</v>
      </c>
      <c r="AQ22" s="32" t="n">
        <v>22000</v>
      </c>
      <c r="AR22" s="32" t="n">
        <v>22000</v>
      </c>
      <c r="AS22" s="32" t="n">
        <v>22000</v>
      </c>
      <c r="AT22" s="32" t="n">
        <v>22000</v>
      </c>
      <c r="AU22" s="32" t="n">
        <v>22000</v>
      </c>
      <c r="AV22" s="32" t="n">
        <v>22000</v>
      </c>
      <c r="AW22" s="32" t="n">
        <v>22000</v>
      </c>
      <c r="AX22" s="32" t="n">
        <v>22000</v>
      </c>
      <c r="AY22" s="32" t="n">
        <v>22000</v>
      </c>
      <c r="AZ22" s="32" t="n">
        <v>22000</v>
      </c>
      <c r="BA22" s="32" t="n">
        <v>22000</v>
      </c>
      <c r="BB22" s="32" t="n">
        <v>22000</v>
      </c>
      <c r="BC22" s="32" t="n">
        <v>22000</v>
      </c>
      <c r="BD22" s="32" t="n">
        <v>22000</v>
      </c>
      <c r="BE22" s="32" t="n">
        <v>22000</v>
      </c>
      <c r="BF22" s="32" t="n">
        <v>22000</v>
      </c>
      <c r="BG22" s="32" t="n">
        <v>22000</v>
      </c>
      <c r="BH22" s="32" t="n">
        <v>22000</v>
      </c>
      <c r="BI22" s="32" t="n">
        <v>22000</v>
      </c>
      <c r="BJ22" s="32" t="n">
        <v>22000</v>
      </c>
      <c r="BK22" s="32" t="n">
        <v>22000</v>
      </c>
      <c r="BL22" s="32" t="n">
        <v>22000</v>
      </c>
      <c r="BM22" s="32" t="n">
        <v>22000</v>
      </c>
      <c r="BN22" s="32" t="n">
        <v>22000</v>
      </c>
      <c r="BO22" s="32" t="n">
        <v>22000</v>
      </c>
      <c r="BP22" s="32" t="n">
        <v>22000</v>
      </c>
      <c r="BQ22" s="32" t="n">
        <v>22000</v>
      </c>
      <c r="BR22" s="32" t="n">
        <v>22000</v>
      </c>
      <c r="BS22" s="32" t="n">
        <v>22000</v>
      </c>
      <c r="BT22" s="32" t="n">
        <v>22000</v>
      </c>
      <c r="BU22" s="32" t="n">
        <v>22000</v>
      </c>
      <c r="BV22" s="32" t="n">
        <v>22000</v>
      </c>
      <c r="BW22" s="21"/>
      <c r="BX22" s="21"/>
      <c r="BY22" s="21"/>
      <c r="BZ22" s="21"/>
      <c r="CA22" s="21"/>
      <c r="CB22" s="21"/>
      <c r="CC22" s="21"/>
    </row>
    <row r="23" customFormat="false" ht="12.75" hidden="false" customHeight="false" outlineLevel="0" collapsed="false">
      <c r="A23" s="21" t="n">
        <v>24568</v>
      </c>
      <c r="B23" s="21" t="s">
        <v>70</v>
      </c>
      <c r="C23" s="27" t="n">
        <v>32000</v>
      </c>
      <c r="D23" s="70" t="n">
        <v>35400</v>
      </c>
      <c r="E23" s="70" t="n">
        <v>37256</v>
      </c>
      <c r="F23" s="21" t="s">
        <v>15</v>
      </c>
      <c r="G23" s="53" t="s">
        <v>22</v>
      </c>
      <c r="H23" s="27" t="n">
        <v>32000</v>
      </c>
      <c r="I23" s="27" t="n">
        <v>32000</v>
      </c>
      <c r="J23" s="37" t="s">
        <v>51</v>
      </c>
      <c r="K23" s="72" t="n">
        <v>0</v>
      </c>
      <c r="L23" s="27" t="n">
        <v>32000</v>
      </c>
      <c r="M23" s="27" t="n">
        <v>32000</v>
      </c>
      <c r="N23" s="27" t="n">
        <v>32000</v>
      </c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</row>
    <row r="24" customFormat="false" ht="12.75" hidden="false" customHeight="false" outlineLevel="0" collapsed="false">
      <c r="A24" s="21" t="n">
        <v>24654</v>
      </c>
      <c r="B24" s="21" t="s">
        <v>54</v>
      </c>
      <c r="C24" s="27" t="n">
        <v>8000</v>
      </c>
      <c r="D24" s="70" t="n">
        <v>35400</v>
      </c>
      <c r="E24" s="70" t="n">
        <v>37256</v>
      </c>
      <c r="F24" s="21" t="s">
        <v>15</v>
      </c>
      <c r="G24" s="53" t="s">
        <v>22</v>
      </c>
      <c r="H24" s="27" t="n">
        <v>8000</v>
      </c>
      <c r="I24" s="27" t="n">
        <v>8000</v>
      </c>
      <c r="J24" s="37" t="s">
        <v>51</v>
      </c>
      <c r="K24" s="72" t="n">
        <v>0</v>
      </c>
      <c r="L24" s="27" t="n">
        <v>8000</v>
      </c>
      <c r="M24" s="27" t="n">
        <v>8000</v>
      </c>
      <c r="N24" s="27" t="n">
        <v>8000</v>
      </c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</row>
    <row r="25" customFormat="false" ht="12.75" hidden="false" customHeight="false" outlineLevel="0" collapsed="false">
      <c r="A25" s="34" t="n">
        <v>27460</v>
      </c>
      <c r="B25" s="34" t="s">
        <v>18</v>
      </c>
      <c r="C25" s="27" t="n">
        <v>55000</v>
      </c>
      <c r="D25" s="70" t="n">
        <v>37257</v>
      </c>
      <c r="E25" s="70" t="n">
        <v>37986</v>
      </c>
      <c r="F25" s="34" t="s">
        <v>15</v>
      </c>
      <c r="G25" s="71" t="n">
        <v>37802</v>
      </c>
      <c r="H25" s="27"/>
      <c r="I25" s="27"/>
      <c r="J25" s="26" t="n">
        <v>0.1063</v>
      </c>
      <c r="K25" s="72" t="n">
        <f aca="false">ROUND((O25*31+P25*28+Q25*31+R25*30+S25*31+T25*30+U25*31+V25*31+W25*30+X25*31+Y25*30+Z25*31)*J25,0)</f>
        <v>2133973</v>
      </c>
      <c r="L25" s="27"/>
      <c r="M25" s="27"/>
      <c r="N25" s="27"/>
      <c r="O25" s="27" t="n">
        <v>55000</v>
      </c>
      <c r="P25" s="27" t="n">
        <v>55000</v>
      </c>
      <c r="Q25" s="27" t="n">
        <v>55000</v>
      </c>
      <c r="R25" s="27" t="n">
        <v>55000</v>
      </c>
      <c r="S25" s="27" t="n">
        <v>55000</v>
      </c>
      <c r="T25" s="27" t="n">
        <v>55000</v>
      </c>
      <c r="U25" s="27" t="n">
        <v>55000</v>
      </c>
      <c r="V25" s="27" t="n">
        <v>55000</v>
      </c>
      <c r="W25" s="27" t="n">
        <v>55000</v>
      </c>
      <c r="X25" s="27" t="n">
        <v>55000</v>
      </c>
      <c r="Y25" s="27" t="n">
        <v>55000</v>
      </c>
      <c r="Z25" s="27" t="n">
        <v>55000</v>
      </c>
      <c r="AA25" s="27" t="n">
        <v>20000</v>
      </c>
      <c r="AB25" s="27" t="n">
        <v>20000</v>
      </c>
      <c r="AC25" s="27" t="n">
        <v>20000</v>
      </c>
      <c r="AD25" s="27" t="n">
        <v>20000</v>
      </c>
      <c r="AE25" s="27" t="n">
        <v>20000</v>
      </c>
      <c r="AF25" s="27" t="n">
        <v>20000</v>
      </c>
      <c r="AG25" s="27" t="n">
        <v>20000</v>
      </c>
      <c r="AH25" s="27" t="n">
        <v>20000</v>
      </c>
      <c r="AI25" s="27" t="n">
        <v>20000</v>
      </c>
      <c r="AJ25" s="27" t="n">
        <v>20000</v>
      </c>
      <c r="AK25" s="27" t="n">
        <v>20000</v>
      </c>
      <c r="AL25" s="27" t="n">
        <v>20000</v>
      </c>
      <c r="AM25" s="32" t="n">
        <v>20000</v>
      </c>
      <c r="AN25" s="32" t="n">
        <v>20000</v>
      </c>
      <c r="AO25" s="32" t="n">
        <v>20000</v>
      </c>
      <c r="AP25" s="32" t="n">
        <v>20000</v>
      </c>
      <c r="AQ25" s="32" t="n">
        <v>20000</v>
      </c>
      <c r="AR25" s="32" t="n">
        <v>20000</v>
      </c>
      <c r="AS25" s="32" t="n">
        <v>20000</v>
      </c>
      <c r="AT25" s="32" t="n">
        <v>20000</v>
      </c>
      <c r="AU25" s="32" t="n">
        <v>20000</v>
      </c>
      <c r="AV25" s="32" t="n">
        <v>20000</v>
      </c>
      <c r="AW25" s="32" t="n">
        <v>20000</v>
      </c>
      <c r="AX25" s="32" t="n">
        <v>20000</v>
      </c>
      <c r="AY25" s="32" t="n">
        <v>20000</v>
      </c>
      <c r="AZ25" s="32" t="n">
        <v>20000</v>
      </c>
      <c r="BA25" s="32" t="n">
        <v>20000</v>
      </c>
      <c r="BB25" s="32" t="n">
        <v>20000</v>
      </c>
      <c r="BC25" s="32" t="n">
        <v>20000</v>
      </c>
      <c r="BD25" s="32" t="n">
        <v>20000</v>
      </c>
      <c r="BE25" s="32" t="n">
        <v>20000</v>
      </c>
      <c r="BF25" s="32" t="n">
        <v>20000</v>
      </c>
      <c r="BG25" s="32" t="n">
        <v>20000</v>
      </c>
      <c r="BH25" s="32" t="n">
        <v>20000</v>
      </c>
      <c r="BI25" s="32" t="n">
        <v>20000</v>
      </c>
      <c r="BJ25" s="32" t="n">
        <v>20000</v>
      </c>
      <c r="BK25" s="32" t="n">
        <v>20000</v>
      </c>
      <c r="BL25" s="32" t="n">
        <v>20000</v>
      </c>
      <c r="BM25" s="32" t="n">
        <v>20000</v>
      </c>
      <c r="BN25" s="32" t="n">
        <v>20000</v>
      </c>
      <c r="BO25" s="32" t="n">
        <v>20000</v>
      </c>
      <c r="BP25" s="32" t="n">
        <v>20000</v>
      </c>
      <c r="BQ25" s="32" t="n">
        <v>20000</v>
      </c>
      <c r="BR25" s="32" t="n">
        <v>20000</v>
      </c>
      <c r="BS25" s="32" t="n">
        <v>20000</v>
      </c>
      <c r="BT25" s="32" t="n">
        <v>20000</v>
      </c>
      <c r="BU25" s="32" t="n">
        <v>20000</v>
      </c>
      <c r="BV25" s="32" t="n">
        <v>20000</v>
      </c>
      <c r="BW25" s="21"/>
      <c r="BX25" s="21"/>
      <c r="BY25" s="21"/>
      <c r="BZ25" s="21"/>
      <c r="CA25" s="21"/>
      <c r="CB25" s="21"/>
      <c r="CC25" s="21"/>
    </row>
    <row r="26" customFormat="false" ht="12.75" hidden="false" customHeight="false" outlineLevel="0" collapsed="false">
      <c r="A26" s="34" t="n">
        <v>27453</v>
      </c>
      <c r="B26" s="34" t="s">
        <v>24</v>
      </c>
      <c r="C26" s="27" t="n">
        <v>35000</v>
      </c>
      <c r="D26" s="70" t="n">
        <v>37622</v>
      </c>
      <c r="E26" s="70" t="n">
        <v>37986</v>
      </c>
      <c r="F26" s="34" t="s">
        <v>17</v>
      </c>
      <c r="G26" s="71"/>
      <c r="H26" s="27"/>
      <c r="I26" s="27"/>
      <c r="J26" s="37" t="s">
        <v>51</v>
      </c>
      <c r="K26" s="72" t="n">
        <v>0</v>
      </c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 t="n">
        <v>35000</v>
      </c>
      <c r="AB26" s="27" t="n">
        <v>35000</v>
      </c>
      <c r="AC26" s="27" t="n">
        <v>35000</v>
      </c>
      <c r="AD26" s="27" t="n">
        <v>35000</v>
      </c>
      <c r="AE26" s="27" t="n">
        <v>35000</v>
      </c>
      <c r="AF26" s="27" t="n">
        <v>35000</v>
      </c>
      <c r="AG26" s="27" t="n">
        <v>35000</v>
      </c>
      <c r="AH26" s="27" t="n">
        <v>35000</v>
      </c>
      <c r="AI26" s="27" t="n">
        <v>35000</v>
      </c>
      <c r="AJ26" s="27" t="n">
        <v>35000</v>
      </c>
      <c r="AK26" s="27" t="n">
        <v>35000</v>
      </c>
      <c r="AL26" s="27" t="n">
        <v>35000</v>
      </c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21"/>
      <c r="BX26" s="21"/>
      <c r="BY26" s="21"/>
      <c r="BZ26" s="21"/>
      <c r="CA26" s="21"/>
      <c r="CB26" s="21"/>
      <c r="CC26" s="21"/>
    </row>
    <row r="27" customFormat="false" ht="12.75" hidden="false" customHeight="false" outlineLevel="0" collapsed="false">
      <c r="A27" s="21" t="n">
        <v>25071</v>
      </c>
      <c r="B27" s="21" t="s">
        <v>18</v>
      </c>
      <c r="C27" s="27" t="n">
        <v>60000</v>
      </c>
      <c r="D27" s="70" t="n">
        <v>35400</v>
      </c>
      <c r="E27" s="70" t="n">
        <v>39782</v>
      </c>
      <c r="F27" s="21" t="s">
        <v>15</v>
      </c>
      <c r="G27" s="71" t="n">
        <v>39416</v>
      </c>
      <c r="H27" s="27" t="n">
        <v>60000</v>
      </c>
      <c r="I27" s="27" t="n">
        <v>60000</v>
      </c>
      <c r="J27" s="37" t="s">
        <v>51</v>
      </c>
      <c r="K27" s="72" t="n">
        <v>0</v>
      </c>
      <c r="L27" s="27" t="n">
        <v>60000</v>
      </c>
      <c r="M27" s="27" t="n">
        <v>60000</v>
      </c>
      <c r="N27" s="27" t="n">
        <v>60000</v>
      </c>
      <c r="O27" s="27" t="n">
        <v>60000</v>
      </c>
      <c r="P27" s="27" t="n">
        <v>60000</v>
      </c>
      <c r="Q27" s="27" t="n">
        <v>60000</v>
      </c>
      <c r="R27" s="27" t="n">
        <v>60000</v>
      </c>
      <c r="S27" s="27" t="n">
        <v>60000</v>
      </c>
      <c r="T27" s="27" t="n">
        <v>60000</v>
      </c>
      <c r="U27" s="27" t="n">
        <v>60000</v>
      </c>
      <c r="V27" s="27" t="n">
        <v>60000</v>
      </c>
      <c r="W27" s="27" t="n">
        <v>60000</v>
      </c>
      <c r="X27" s="27" t="n">
        <v>60000</v>
      </c>
      <c r="Y27" s="27" t="n">
        <v>60000</v>
      </c>
      <c r="Z27" s="27" t="n">
        <v>60000</v>
      </c>
      <c r="AA27" s="27" t="n">
        <v>60000</v>
      </c>
      <c r="AB27" s="27" t="n">
        <v>60000</v>
      </c>
      <c r="AC27" s="27" t="n">
        <v>60000</v>
      </c>
      <c r="AD27" s="27" t="n">
        <v>60000</v>
      </c>
      <c r="AE27" s="27" t="n">
        <v>60000</v>
      </c>
      <c r="AF27" s="27" t="n">
        <v>60000</v>
      </c>
      <c r="AG27" s="27" t="n">
        <v>60000</v>
      </c>
      <c r="AH27" s="27" t="n">
        <v>60000</v>
      </c>
      <c r="AI27" s="27" t="n">
        <v>60000</v>
      </c>
      <c r="AJ27" s="27" t="n">
        <v>60000</v>
      </c>
      <c r="AK27" s="27" t="n">
        <v>60000</v>
      </c>
      <c r="AL27" s="27" t="n">
        <v>60000</v>
      </c>
      <c r="AM27" s="27" t="n">
        <v>60000</v>
      </c>
      <c r="AN27" s="27" t="n">
        <v>60000</v>
      </c>
      <c r="AO27" s="27" t="n">
        <v>60000</v>
      </c>
      <c r="AP27" s="27" t="n">
        <v>60000</v>
      </c>
      <c r="AQ27" s="27" t="n">
        <v>60000</v>
      </c>
      <c r="AR27" s="27" t="n">
        <v>60000</v>
      </c>
      <c r="AS27" s="27" t="n">
        <v>60000</v>
      </c>
      <c r="AT27" s="27" t="n">
        <v>60000</v>
      </c>
      <c r="AU27" s="27" t="n">
        <v>60000</v>
      </c>
      <c r="AV27" s="27" t="n">
        <v>60000</v>
      </c>
      <c r="AW27" s="27" t="n">
        <v>60000</v>
      </c>
      <c r="AX27" s="27" t="n">
        <v>60000</v>
      </c>
      <c r="AY27" s="27" t="n">
        <v>60000</v>
      </c>
      <c r="AZ27" s="27" t="n">
        <v>60000</v>
      </c>
      <c r="BA27" s="27" t="n">
        <v>60000</v>
      </c>
      <c r="BB27" s="27" t="n">
        <v>60000</v>
      </c>
      <c r="BC27" s="27" t="n">
        <v>60000</v>
      </c>
      <c r="BD27" s="27" t="n">
        <v>60000</v>
      </c>
      <c r="BE27" s="27" t="n">
        <v>60000</v>
      </c>
      <c r="BF27" s="27" t="n">
        <v>60000</v>
      </c>
      <c r="BG27" s="27" t="n">
        <v>60000</v>
      </c>
      <c r="BH27" s="27" t="n">
        <v>60000</v>
      </c>
      <c r="BI27" s="27" t="n">
        <v>60000</v>
      </c>
      <c r="BJ27" s="27" t="n">
        <v>60000</v>
      </c>
      <c r="BK27" s="27" t="n">
        <v>60000</v>
      </c>
      <c r="BL27" s="27" t="n">
        <v>60000</v>
      </c>
      <c r="BM27" s="27" t="n">
        <v>60000</v>
      </c>
      <c r="BN27" s="27" t="n">
        <v>60000</v>
      </c>
      <c r="BO27" s="27" t="n">
        <v>60000</v>
      </c>
      <c r="BP27" s="27" t="n">
        <v>60000</v>
      </c>
      <c r="BQ27" s="27" t="n">
        <v>60000</v>
      </c>
      <c r="BR27" s="27" t="n">
        <v>60000</v>
      </c>
      <c r="BS27" s="27" t="n">
        <v>60000</v>
      </c>
      <c r="BT27" s="27" t="n">
        <v>60000</v>
      </c>
      <c r="BU27" s="27" t="n">
        <v>60000</v>
      </c>
      <c r="BV27" s="27" t="n">
        <v>60000</v>
      </c>
      <c r="BW27" s="21"/>
      <c r="BX27" s="21"/>
      <c r="BY27" s="21"/>
      <c r="BZ27" s="21"/>
      <c r="CA27" s="21"/>
      <c r="CB27" s="21"/>
      <c r="CC27" s="21"/>
    </row>
    <row r="28" customFormat="false" ht="12.75" hidden="false" customHeight="false" outlineLevel="0" collapsed="false">
      <c r="A28" s="21"/>
      <c r="B28" s="21"/>
      <c r="C28" s="21"/>
      <c r="D28" s="21"/>
      <c r="E28" s="21"/>
      <c r="F28" s="21"/>
      <c r="G28" s="21"/>
      <c r="H28" s="27" t="n">
        <f aca="false">SUM(H14:H27)</f>
        <v>476000</v>
      </c>
      <c r="I28" s="27" t="n">
        <f aca="false">SUM(I14:I27)</f>
        <v>476000</v>
      </c>
      <c r="J28" s="26"/>
      <c r="K28" s="72" t="n">
        <f aca="false">SUM(K14:K27)</f>
        <v>8645573</v>
      </c>
      <c r="L28" s="27" t="n">
        <f aca="false">SUM(L14:L27)</f>
        <v>476000</v>
      </c>
      <c r="M28" s="27" t="n">
        <f aca="false">SUM(M14:M27)</f>
        <v>476000</v>
      </c>
      <c r="N28" s="27" t="n">
        <f aca="false">SUM(N14:N27)</f>
        <v>461000</v>
      </c>
      <c r="O28" s="27" t="n">
        <f aca="false">SUM(O14:O27)</f>
        <v>476000</v>
      </c>
      <c r="P28" s="27" t="n">
        <f aca="false">SUM(P14:P27)</f>
        <v>476000</v>
      </c>
      <c r="Q28" s="27" t="n">
        <f aca="false">SUM(Q14:Q27)</f>
        <v>476000</v>
      </c>
      <c r="R28" s="27" t="n">
        <f aca="false">SUM(R14:R27)</f>
        <v>476000</v>
      </c>
      <c r="S28" s="27" t="n">
        <f aca="false">SUM(S14:S27)</f>
        <v>476000</v>
      </c>
      <c r="T28" s="27" t="n">
        <f aca="false">SUM(T14:T27)</f>
        <v>476000</v>
      </c>
      <c r="U28" s="27" t="n">
        <f aca="false">SUM(U14:U27)</f>
        <v>476000</v>
      </c>
      <c r="V28" s="27" t="n">
        <f aca="false">SUM(V14:V27)</f>
        <v>476000</v>
      </c>
      <c r="W28" s="27" t="n">
        <f aca="false">SUM(W14:W27)</f>
        <v>476000</v>
      </c>
      <c r="X28" s="27" t="n">
        <f aca="false">SUM(X14:X27)</f>
        <v>476000</v>
      </c>
      <c r="Y28" s="27" t="n">
        <f aca="false">SUM(Y14:Y27)</f>
        <v>476000</v>
      </c>
      <c r="Z28" s="27" t="n">
        <f aca="false">SUM(Z14:Z27)</f>
        <v>476000</v>
      </c>
      <c r="AA28" s="27" t="n">
        <f aca="false">SUM(AA14:AA27)</f>
        <v>476000</v>
      </c>
      <c r="AB28" s="27" t="n">
        <f aca="false">SUM(AB14:AB27)</f>
        <v>476000</v>
      </c>
      <c r="AC28" s="27" t="n">
        <f aca="false">SUM(AC14:AC27)</f>
        <v>476000</v>
      </c>
      <c r="AD28" s="27" t="n">
        <f aca="false">SUM(AD14:AD27)</f>
        <v>476000</v>
      </c>
      <c r="AE28" s="27" t="n">
        <f aca="false">SUM(AE14:AE27)</f>
        <v>476000</v>
      </c>
      <c r="AF28" s="27" t="n">
        <f aca="false">SUM(AF14:AF27)</f>
        <v>476000</v>
      </c>
      <c r="AG28" s="27" t="n">
        <f aca="false">SUM(AG14:AG27)</f>
        <v>476000</v>
      </c>
      <c r="AH28" s="27" t="n">
        <f aca="false">SUM(AH14:AH27)</f>
        <v>476000</v>
      </c>
      <c r="AI28" s="27" t="n">
        <f aca="false">SUM(AI14:AI27)</f>
        <v>476000</v>
      </c>
      <c r="AJ28" s="27" t="n">
        <f aca="false">SUM(AJ14:AJ27)</f>
        <v>476000</v>
      </c>
      <c r="AK28" s="27" t="n">
        <f aca="false">SUM(AK14:AK27)</f>
        <v>476000</v>
      </c>
      <c r="AL28" s="27" t="n">
        <f aca="false">SUM(AL14:AL27)</f>
        <v>476000</v>
      </c>
      <c r="AM28" s="27" t="n">
        <f aca="false">SUM(AM14:AM27)</f>
        <v>441000</v>
      </c>
      <c r="AN28" s="27" t="n">
        <f aca="false">SUM(AN14:AN27)</f>
        <v>441000</v>
      </c>
      <c r="AO28" s="27" t="n">
        <f aca="false">SUM(AO14:AO27)</f>
        <v>441000</v>
      </c>
      <c r="AP28" s="27" t="n">
        <f aca="false">SUM(AP14:AP27)</f>
        <v>441000</v>
      </c>
      <c r="AQ28" s="27" t="n">
        <f aca="false">SUM(AQ14:AQ27)</f>
        <v>441000</v>
      </c>
      <c r="AR28" s="27" t="n">
        <f aca="false">SUM(AR14:AR27)</f>
        <v>441000</v>
      </c>
      <c r="AS28" s="27" t="n">
        <f aca="false">SUM(AS14:AS27)</f>
        <v>441000</v>
      </c>
      <c r="AT28" s="27" t="n">
        <f aca="false">SUM(AT14:AT27)</f>
        <v>441000</v>
      </c>
      <c r="AU28" s="27" t="n">
        <f aca="false">SUM(AU14:AU27)</f>
        <v>441000</v>
      </c>
      <c r="AV28" s="27" t="n">
        <f aca="false">SUM(AV14:AV27)</f>
        <v>441000</v>
      </c>
      <c r="AW28" s="27" t="n">
        <f aca="false">SUM(AW14:AW27)</f>
        <v>441000</v>
      </c>
      <c r="AX28" s="27" t="n">
        <f aca="false">SUM(AX14:AX27)</f>
        <v>441000</v>
      </c>
      <c r="AY28" s="27" t="n">
        <f aca="false">SUM(AY14:AY27)</f>
        <v>441000</v>
      </c>
      <c r="AZ28" s="27" t="n">
        <f aca="false">SUM(AZ14:AZ27)</f>
        <v>441000</v>
      </c>
      <c r="BA28" s="27" t="n">
        <f aca="false">SUM(BA14:BA27)</f>
        <v>441000</v>
      </c>
      <c r="BB28" s="27" t="n">
        <f aca="false">SUM(BB14:BB27)</f>
        <v>441000</v>
      </c>
      <c r="BC28" s="27" t="n">
        <f aca="false">SUM(BC14:BC27)</f>
        <v>441000</v>
      </c>
      <c r="BD28" s="27" t="n">
        <f aca="false">SUM(BD14:BD27)</f>
        <v>441000</v>
      </c>
      <c r="BE28" s="27" t="n">
        <f aca="false">SUM(BE14:BE27)</f>
        <v>441000</v>
      </c>
      <c r="BF28" s="27" t="n">
        <f aca="false">SUM(BF14:BF27)</f>
        <v>441000</v>
      </c>
      <c r="BG28" s="27" t="n">
        <f aca="false">SUM(BG14:BG27)</f>
        <v>441000</v>
      </c>
      <c r="BH28" s="27" t="n">
        <f aca="false">SUM(BH14:BH27)</f>
        <v>441000</v>
      </c>
      <c r="BI28" s="27" t="n">
        <f aca="false">SUM(BI14:BI27)</f>
        <v>441000</v>
      </c>
      <c r="BJ28" s="27" t="n">
        <f aca="false">SUM(BJ14:BJ27)</f>
        <v>441000</v>
      </c>
      <c r="BK28" s="27" t="n">
        <f aca="false">SUM(BK14:BK27)</f>
        <v>441000</v>
      </c>
      <c r="BL28" s="27" t="n">
        <f aca="false">SUM(BL14:BL27)</f>
        <v>441000</v>
      </c>
      <c r="BM28" s="27" t="n">
        <f aca="false">SUM(BM14:BM27)</f>
        <v>441000</v>
      </c>
      <c r="BN28" s="27" t="n">
        <f aca="false">SUM(BN14:BN27)</f>
        <v>441000</v>
      </c>
      <c r="BO28" s="27" t="n">
        <f aca="false">SUM(BO14:BO27)</f>
        <v>441000</v>
      </c>
      <c r="BP28" s="27" t="n">
        <f aca="false">SUM(BP14:BP27)</f>
        <v>441000</v>
      </c>
      <c r="BQ28" s="27" t="n">
        <f aca="false">SUM(BQ14:BQ27)</f>
        <v>441000</v>
      </c>
      <c r="BR28" s="27" t="n">
        <f aca="false">SUM(BR14:BR27)</f>
        <v>441000</v>
      </c>
      <c r="BS28" s="27" t="n">
        <f aca="false">SUM(BS14:BS27)</f>
        <v>441000</v>
      </c>
      <c r="BT28" s="27" t="n">
        <f aca="false">SUM(BT14:BT27)</f>
        <v>441000</v>
      </c>
      <c r="BU28" s="27" t="n">
        <f aca="false">SUM(BU14:BU27)</f>
        <v>441000</v>
      </c>
      <c r="BV28" s="27" t="n">
        <f aca="false">SUM(BV14:BV27)</f>
        <v>441000</v>
      </c>
      <c r="BW28" s="21"/>
      <c r="BX28" s="21"/>
      <c r="BY28" s="21"/>
      <c r="BZ28" s="21"/>
      <c r="CA28" s="21"/>
      <c r="CB28" s="21"/>
      <c r="CC28" s="21"/>
    </row>
    <row r="29" customFormat="false" ht="12.75" hidden="false" customHeight="false" outlineLevel="0" collapsed="false">
      <c r="A29" s="21"/>
      <c r="B29" s="21"/>
      <c r="C29" s="21"/>
      <c r="D29" s="21"/>
      <c r="E29" s="21"/>
      <c r="F29" s="21"/>
      <c r="G29" s="21"/>
      <c r="H29" s="27"/>
      <c r="I29" s="27"/>
      <c r="J29" s="26"/>
      <c r="K29" s="26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</row>
    <row r="30" customFormat="false" ht="12.75" hidden="false" customHeight="false" outlineLevel="0" collapsed="false">
      <c r="B30" s="47" t="s">
        <v>71</v>
      </c>
      <c r="C30" s="21"/>
      <c r="D30" s="21"/>
      <c r="E30" s="21"/>
      <c r="F30" s="21"/>
      <c r="G30" s="21"/>
      <c r="H30" s="27" t="n">
        <f aca="false">476000-H28</f>
        <v>0</v>
      </c>
      <c r="I30" s="27" t="n">
        <f aca="false">476000-I28</f>
        <v>0</v>
      </c>
      <c r="J30" s="26"/>
      <c r="K30" s="26"/>
      <c r="L30" s="27" t="n">
        <f aca="false">476000-L28</f>
        <v>0</v>
      </c>
      <c r="M30" s="27" t="n">
        <f aca="false">476000-M28</f>
        <v>0</v>
      </c>
      <c r="N30" s="27" t="n">
        <f aca="false">476000-N28</f>
        <v>15000</v>
      </c>
      <c r="O30" s="27" t="n">
        <f aca="false">476000-O28</f>
        <v>0</v>
      </c>
      <c r="P30" s="27" t="n">
        <f aca="false">476000-P28</f>
        <v>0</v>
      </c>
      <c r="Q30" s="27" t="n">
        <f aca="false">476000-Q28</f>
        <v>0</v>
      </c>
      <c r="R30" s="27" t="n">
        <f aca="false">476000-R28</f>
        <v>0</v>
      </c>
      <c r="S30" s="27" t="n">
        <f aca="false">476000-S28</f>
        <v>0</v>
      </c>
      <c r="T30" s="27" t="n">
        <f aca="false">476000-T28</f>
        <v>0</v>
      </c>
      <c r="U30" s="27" t="n">
        <f aca="false">476000-U28</f>
        <v>0</v>
      </c>
      <c r="V30" s="27" t="n">
        <f aca="false">476000-V28</f>
        <v>0</v>
      </c>
      <c r="W30" s="27" t="n">
        <f aca="false">476000-W28</f>
        <v>0</v>
      </c>
      <c r="X30" s="27" t="n">
        <f aca="false">476000-X28</f>
        <v>0</v>
      </c>
      <c r="Y30" s="27" t="n">
        <f aca="false">476000-Y28</f>
        <v>0</v>
      </c>
      <c r="Z30" s="27" t="n">
        <f aca="false">476000-Z28</f>
        <v>0</v>
      </c>
      <c r="AA30" s="27" t="n">
        <f aca="false">476000-AA28</f>
        <v>0</v>
      </c>
      <c r="AB30" s="27" t="n">
        <f aca="false">476000-AB28</f>
        <v>0</v>
      </c>
      <c r="AC30" s="27" t="n">
        <f aca="false">476000-AC28</f>
        <v>0</v>
      </c>
      <c r="AD30" s="27" t="n">
        <f aca="false">476000-AD28</f>
        <v>0</v>
      </c>
      <c r="AE30" s="27" t="n">
        <f aca="false">476000-AE28</f>
        <v>0</v>
      </c>
      <c r="AF30" s="27" t="n">
        <f aca="false">476000-AF28</f>
        <v>0</v>
      </c>
      <c r="AG30" s="27" t="n">
        <f aca="false">476000-AG28</f>
        <v>0</v>
      </c>
      <c r="AH30" s="27" t="n">
        <f aca="false">476000-AH28</f>
        <v>0</v>
      </c>
      <c r="AI30" s="27" t="n">
        <f aca="false">476000-AI28</f>
        <v>0</v>
      </c>
      <c r="AJ30" s="27" t="n">
        <f aca="false">476000-AJ28</f>
        <v>0</v>
      </c>
      <c r="AK30" s="27" t="n">
        <f aca="false">476000-AK28</f>
        <v>0</v>
      </c>
      <c r="AL30" s="27" t="n">
        <f aca="false">476000-AL28</f>
        <v>0</v>
      </c>
      <c r="AM30" s="27" t="n">
        <f aca="false">476000-AM28</f>
        <v>35000</v>
      </c>
      <c r="AN30" s="27" t="n">
        <f aca="false">476000-AN28</f>
        <v>35000</v>
      </c>
      <c r="AO30" s="27" t="n">
        <f aca="false">476000-AO28</f>
        <v>35000</v>
      </c>
      <c r="AP30" s="27" t="n">
        <f aca="false">476000-AP28</f>
        <v>35000</v>
      </c>
      <c r="AQ30" s="27" t="n">
        <f aca="false">476000-AQ28</f>
        <v>35000</v>
      </c>
      <c r="AR30" s="27" t="n">
        <f aca="false">476000-AR28</f>
        <v>35000</v>
      </c>
      <c r="AS30" s="27" t="n">
        <f aca="false">476000-AS28</f>
        <v>35000</v>
      </c>
      <c r="AT30" s="27" t="n">
        <f aca="false">476000-AT28</f>
        <v>35000</v>
      </c>
      <c r="AU30" s="27" t="n">
        <f aca="false">476000-AU28</f>
        <v>35000</v>
      </c>
      <c r="AV30" s="27" t="n">
        <f aca="false">476000-AV28</f>
        <v>35000</v>
      </c>
      <c r="AW30" s="27" t="n">
        <f aca="false">476000-AW28</f>
        <v>35000</v>
      </c>
      <c r="AX30" s="27" t="n">
        <f aca="false">476000-AX28</f>
        <v>35000</v>
      </c>
      <c r="AY30" s="27" t="n">
        <f aca="false">476000-AY28</f>
        <v>35000</v>
      </c>
      <c r="AZ30" s="27" t="n">
        <f aca="false">476000-AZ28</f>
        <v>35000</v>
      </c>
      <c r="BA30" s="27" t="n">
        <f aca="false">476000-BA28</f>
        <v>35000</v>
      </c>
      <c r="BB30" s="27" t="n">
        <f aca="false">476000-BB28</f>
        <v>35000</v>
      </c>
      <c r="BC30" s="27" t="n">
        <f aca="false">476000-BC28</f>
        <v>35000</v>
      </c>
      <c r="BD30" s="27" t="n">
        <f aca="false">476000-BD28</f>
        <v>35000</v>
      </c>
      <c r="BE30" s="27" t="n">
        <f aca="false">476000-BE28</f>
        <v>35000</v>
      </c>
      <c r="BF30" s="27" t="n">
        <f aca="false">476000-BF28</f>
        <v>35000</v>
      </c>
      <c r="BG30" s="27" t="n">
        <f aca="false">476000-BG28</f>
        <v>35000</v>
      </c>
      <c r="BH30" s="27" t="n">
        <f aca="false">476000-BH28</f>
        <v>35000</v>
      </c>
      <c r="BI30" s="27" t="n">
        <f aca="false">476000-BI28</f>
        <v>35000</v>
      </c>
      <c r="BJ30" s="27" t="n">
        <f aca="false">476000-BJ28</f>
        <v>35000</v>
      </c>
      <c r="BK30" s="27" t="n">
        <f aca="false">476000-BK28</f>
        <v>35000</v>
      </c>
      <c r="BL30" s="27" t="n">
        <f aca="false">476000-BL28</f>
        <v>35000</v>
      </c>
      <c r="BM30" s="27" t="n">
        <f aca="false">476000-BM28</f>
        <v>35000</v>
      </c>
      <c r="BN30" s="27" t="n">
        <f aca="false">476000-BN28</f>
        <v>35000</v>
      </c>
      <c r="BO30" s="27" t="n">
        <f aca="false">476000-BO28</f>
        <v>35000</v>
      </c>
      <c r="BP30" s="27" t="n">
        <f aca="false">476000-BP28</f>
        <v>35000</v>
      </c>
      <c r="BQ30" s="27" t="n">
        <f aca="false">476000-BQ28</f>
        <v>35000</v>
      </c>
      <c r="BR30" s="27" t="n">
        <f aca="false">476000-BR28</f>
        <v>35000</v>
      </c>
      <c r="BS30" s="27" t="n">
        <f aca="false">476000-BS28</f>
        <v>35000</v>
      </c>
      <c r="BT30" s="27" t="n">
        <f aca="false">476000-BT28</f>
        <v>35000</v>
      </c>
      <c r="BU30" s="27" t="n">
        <f aca="false">476000-BU28</f>
        <v>35000</v>
      </c>
      <c r="BV30" s="27" t="n">
        <f aca="false">476000-BV28</f>
        <v>35000</v>
      </c>
      <c r="BW30" s="21"/>
      <c r="BX30" s="21"/>
      <c r="BY30" s="21"/>
      <c r="BZ30" s="21"/>
      <c r="CA30" s="21"/>
      <c r="CB30" s="21"/>
      <c r="CC30" s="21"/>
    </row>
    <row r="31" customFormat="false" ht="12.75" hidden="false" customHeight="false" outlineLevel="0" collapsed="false">
      <c r="C31" s="21"/>
      <c r="D31" s="21"/>
      <c r="E31" s="21"/>
      <c r="F31" s="21"/>
      <c r="G31" s="21"/>
      <c r="H31" s="27"/>
      <c r="I31" s="27"/>
      <c r="J31" s="26"/>
      <c r="K31" s="26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</row>
    <row r="32" customFormat="false" ht="12.75" hidden="false" customHeight="false" outlineLevel="0" collapsed="false">
      <c r="B32" s="47" t="s">
        <v>72</v>
      </c>
      <c r="C32" s="21"/>
      <c r="D32" s="21"/>
      <c r="E32" s="21"/>
      <c r="F32" s="21"/>
      <c r="G32" s="21"/>
      <c r="H32" s="27" t="n">
        <v>0</v>
      </c>
      <c r="I32" s="27" t="n">
        <v>0</v>
      </c>
      <c r="J32" s="26"/>
      <c r="K32" s="26"/>
      <c r="L32" s="27" t="n">
        <v>0</v>
      </c>
      <c r="M32" s="27" t="n">
        <v>0</v>
      </c>
      <c r="N32" s="27" t="n">
        <v>0</v>
      </c>
      <c r="O32" s="27" t="n">
        <f aca="false">O21</f>
        <v>30000</v>
      </c>
      <c r="P32" s="27" t="n">
        <f aca="false">P21</f>
        <v>30000</v>
      </c>
      <c r="Q32" s="27" t="n">
        <f aca="false">Q21</f>
        <v>30000</v>
      </c>
      <c r="R32" s="27" t="n">
        <f aca="false">R21</f>
        <v>30000</v>
      </c>
      <c r="S32" s="27" t="n">
        <f aca="false">S21</f>
        <v>30000</v>
      </c>
      <c r="T32" s="27" t="n">
        <f aca="false">T21</f>
        <v>30000</v>
      </c>
      <c r="U32" s="27" t="n">
        <f aca="false">U21</f>
        <v>30000</v>
      </c>
      <c r="V32" s="27" t="n">
        <f aca="false">V21</f>
        <v>30000</v>
      </c>
      <c r="W32" s="27" t="n">
        <f aca="false">W21</f>
        <v>30000</v>
      </c>
      <c r="X32" s="27" t="n">
        <f aca="false">X21</f>
        <v>30000</v>
      </c>
      <c r="Y32" s="27" t="n">
        <f aca="false">Y21</f>
        <v>30000</v>
      </c>
      <c r="Z32" s="27" t="n">
        <f aca="false">Z21</f>
        <v>30000</v>
      </c>
      <c r="AA32" s="27" t="n">
        <f aca="false">AA21+AA22</f>
        <v>52000</v>
      </c>
      <c r="AB32" s="27" t="n">
        <f aca="false">AB21+AB22</f>
        <v>52000</v>
      </c>
      <c r="AC32" s="27" t="n">
        <f aca="false">AC21+AC22</f>
        <v>52000</v>
      </c>
      <c r="AD32" s="27" t="n">
        <f aca="false">AD21+AD22+AD18</f>
        <v>62000</v>
      </c>
      <c r="AE32" s="27" t="n">
        <f aca="false">AE21+AE22+AE18</f>
        <v>62000</v>
      </c>
      <c r="AF32" s="27" t="n">
        <f aca="false">AF21+AF22+AF18</f>
        <v>62000</v>
      </c>
      <c r="AG32" s="27" t="n">
        <f aca="false">AG21+AG22+AG18</f>
        <v>62000</v>
      </c>
      <c r="AH32" s="27" t="n">
        <f aca="false">AH21+AH22+AH18</f>
        <v>62000</v>
      </c>
      <c r="AI32" s="27" t="n">
        <f aca="false">AI21+AI22+AI18</f>
        <v>62000</v>
      </c>
      <c r="AJ32" s="27" t="n">
        <f aca="false">AJ21+AJ22+AJ18</f>
        <v>62000</v>
      </c>
      <c r="AK32" s="27" t="n">
        <f aca="false">AK21+AK22+AK18+AK19+AK20</f>
        <v>206000</v>
      </c>
      <c r="AL32" s="27" t="n">
        <f aca="false">AL21+AL22+AL18+AL19+AL20</f>
        <v>206000</v>
      </c>
      <c r="AM32" s="27" t="n">
        <f aca="false">AM21+AM22+AM18+AM19+AM20+AM25</f>
        <v>226000</v>
      </c>
      <c r="AN32" s="27" t="n">
        <f aca="false">AN21+AN22+AN18+AN19+AN20+AN25+AN14+AN15</f>
        <v>351000</v>
      </c>
      <c r="AO32" s="27" t="n">
        <f aca="false">AO21+AO22+AO18+AO19+AO20+AO25+AO14+AO15</f>
        <v>351000</v>
      </c>
      <c r="AP32" s="27" t="n">
        <f aca="false">AP21+AP22+AP18+AP19+AP20+AP25+AP14+AP15</f>
        <v>351000</v>
      </c>
      <c r="AQ32" s="27" t="n">
        <f aca="false">AQ21+AQ22+AQ18+AQ19+AQ20+AQ25+AQ14+AQ15</f>
        <v>351000</v>
      </c>
      <c r="AR32" s="27" t="n">
        <f aca="false">AR21+AR22+AR18+AR19+AR20+AR25+AR14+AR15</f>
        <v>351000</v>
      </c>
      <c r="AS32" s="27" t="n">
        <f aca="false">AS21+AS22+AS18+AS19+AS20+AS25+AS14+AS15</f>
        <v>351000</v>
      </c>
      <c r="AT32" s="27" t="n">
        <f aca="false">AT21+AT22+AT18+AT19+AT20+AT25+AT14+AT15</f>
        <v>351000</v>
      </c>
      <c r="AU32" s="27" t="n">
        <f aca="false">AU21+AU22+AU18+AU19+AU20+AU25+AU14+AU15</f>
        <v>351000</v>
      </c>
      <c r="AV32" s="27" t="n">
        <f aca="false">AV21+AV22+AV18+AV19+AV20+AV25+AV14+AV15</f>
        <v>351000</v>
      </c>
      <c r="AW32" s="27" t="n">
        <f aca="false">AW21+AW22+AW18+AW19+AW20+AW25+AW14+AW15</f>
        <v>351000</v>
      </c>
      <c r="AX32" s="27" t="n">
        <f aca="false">AX21+AX22+AX18+AX19+AX20+AX25+AX14+AX15</f>
        <v>351000</v>
      </c>
      <c r="AY32" s="27" t="n">
        <f aca="false">AY21+AY22+AY18+AY19+AY20+AY25+AY14+AY15</f>
        <v>351000</v>
      </c>
      <c r="AZ32" s="27" t="n">
        <f aca="false">AZ21+AZ22+AZ18+AZ19+AZ20+AZ25+AZ14+AZ15</f>
        <v>351000</v>
      </c>
      <c r="BA32" s="27" t="n">
        <f aca="false">BA21+BA22+BA18+BA19+BA20+BA25+BA14+BA15</f>
        <v>351000</v>
      </c>
      <c r="BB32" s="27" t="n">
        <f aca="false">BB21+BB22+BB18+BB19+BB20+BB25+BB14+BB15</f>
        <v>351000</v>
      </c>
      <c r="BC32" s="27" t="n">
        <f aca="false">BC21+BC22+BC18+BC19+BC20+BC25+BC14+BC15</f>
        <v>351000</v>
      </c>
      <c r="BD32" s="27" t="n">
        <f aca="false">BD21+BD22+BD18+BD19+BD20+BD25+BD14+BD15</f>
        <v>351000</v>
      </c>
      <c r="BE32" s="27" t="n">
        <f aca="false">BE21+BE22+BE18+BE19+BE20+BE25+BE14+BE15</f>
        <v>351000</v>
      </c>
      <c r="BF32" s="27" t="n">
        <f aca="false">BF21+BF22+BF18+BF19+BF20+BF25+BF14+BF15</f>
        <v>351000</v>
      </c>
      <c r="BG32" s="27" t="n">
        <f aca="false">BG21+BG22+BG18+BG19+BG20+BG25+BG14+BG15</f>
        <v>351000</v>
      </c>
      <c r="BH32" s="27" t="n">
        <f aca="false">BH21+BH22+BH18+BH19+BH20+BH25+BH14+BH15</f>
        <v>351000</v>
      </c>
      <c r="BI32" s="27" t="n">
        <f aca="false">BI21+BI22+BI18+BI19+BI20+BI25+BI14+BI15</f>
        <v>351000</v>
      </c>
      <c r="BJ32" s="27" t="n">
        <f aca="false">BJ21+BJ22+BJ18+BJ19+BJ20+BJ25+BJ14+BJ15</f>
        <v>351000</v>
      </c>
      <c r="BK32" s="27" t="n">
        <f aca="false">BK21+BK22+BK18+BK19+BK20+BK25+BK14+BK15</f>
        <v>351000</v>
      </c>
      <c r="BL32" s="27" t="n">
        <f aca="false">BL21+BL22+BL18+BL19+BL20+BL25+BL14+BL15+BL16</f>
        <v>381000</v>
      </c>
      <c r="BM32" s="27" t="n">
        <f aca="false">BM21+BM22+BM18+BM19+BM20+BM25+BM14+BM15+BM16</f>
        <v>381000</v>
      </c>
      <c r="BN32" s="27" t="n">
        <f aca="false">BN21+BN22+BN18+BN19+BN20+BN25+BN14+BN15+BN16</f>
        <v>381000</v>
      </c>
      <c r="BO32" s="27" t="n">
        <f aca="false">BO21+BO22+BO18+BO19+BO20+BO25+BO14+BO15+BO16</f>
        <v>381000</v>
      </c>
      <c r="BP32" s="27" t="n">
        <f aca="false">BP21+BP22+BP18+BP19+BP20+BP25+BP14+BP15+BP16</f>
        <v>381000</v>
      </c>
      <c r="BQ32" s="27" t="n">
        <f aca="false">BQ21+BQ22+BQ18+BQ19+BQ20+BQ25+BQ14+BQ15+BQ16</f>
        <v>381000</v>
      </c>
      <c r="BR32" s="27" t="n">
        <f aca="false">BR21+BR22+BR18+BR19+BR20+BR25+BR14+BR15+BR16</f>
        <v>381000</v>
      </c>
      <c r="BS32" s="27" t="n">
        <f aca="false">BS21+BS22+BS18+BS19+BS20+BS25+BS14+BS15+BS16</f>
        <v>381000</v>
      </c>
      <c r="BT32" s="27" t="n">
        <f aca="false">BT21+BT22+BT18+BT19+BT20+BT25+BT14+BT15+BT16</f>
        <v>381000</v>
      </c>
      <c r="BU32" s="27" t="n">
        <f aca="false">BU21+BU22+BU18+BU19+BU20+BU25+BU14+BU15+BU16</f>
        <v>381000</v>
      </c>
      <c r="BV32" s="27" t="n">
        <f aca="false">BV21+BV22+BV18+BV19+BV20+BV25+BV14+BV15+BV16</f>
        <v>381000</v>
      </c>
      <c r="BW32" s="21"/>
      <c r="BX32" s="21"/>
      <c r="BY32" s="21"/>
      <c r="BZ32" s="21"/>
      <c r="CA32" s="21"/>
      <c r="CB32" s="21"/>
      <c r="CC32" s="21"/>
    </row>
    <row r="33" customFormat="false" ht="12.75" hidden="false" customHeight="false" outlineLevel="0" collapsed="false">
      <c r="C33" s="21"/>
      <c r="D33" s="21"/>
      <c r="E33" s="21"/>
      <c r="F33" s="21"/>
      <c r="G33" s="21"/>
      <c r="H33" s="27"/>
      <c r="I33" s="27"/>
      <c r="J33" s="26"/>
      <c r="K33" s="26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</row>
    <row r="34" customFormat="false" ht="12.75" hidden="false" customHeight="false" outlineLevel="0" collapsed="false">
      <c r="B34" s="47" t="s">
        <v>73</v>
      </c>
      <c r="C34" s="21"/>
      <c r="D34" s="21"/>
      <c r="E34" s="21"/>
      <c r="F34" s="21"/>
      <c r="G34" s="21"/>
      <c r="H34" s="27" t="n">
        <f aca="false">SUM(H14:H27)</f>
        <v>476000</v>
      </c>
      <c r="I34" s="27" t="n">
        <f aca="false">SUM(I14:I27)</f>
        <v>476000</v>
      </c>
      <c r="J34" s="26"/>
      <c r="K34" s="26"/>
      <c r="L34" s="27" t="n">
        <f aca="false">SUM(L14:L27)</f>
        <v>476000</v>
      </c>
      <c r="M34" s="27" t="n">
        <f aca="false">SUM(M14:M27)</f>
        <v>476000</v>
      </c>
      <c r="N34" s="27" t="n">
        <f aca="false">SUM(N14:N27)</f>
        <v>461000</v>
      </c>
      <c r="O34" s="27" t="n">
        <f aca="false">SUM(O14:O27)-O21</f>
        <v>446000</v>
      </c>
      <c r="P34" s="27" t="n">
        <f aca="false">SUM(P14:P27)-P21</f>
        <v>446000</v>
      </c>
      <c r="Q34" s="27" t="n">
        <f aca="false">SUM(Q14:Q27)-Q21</f>
        <v>446000</v>
      </c>
      <c r="R34" s="27" t="n">
        <f aca="false">SUM(R14:R27)-R21</f>
        <v>446000</v>
      </c>
      <c r="S34" s="27" t="n">
        <f aca="false">SUM(S14:S27)-S21</f>
        <v>446000</v>
      </c>
      <c r="T34" s="27" t="n">
        <f aca="false">SUM(T14:T27)-T21</f>
        <v>446000</v>
      </c>
      <c r="U34" s="27" t="n">
        <f aca="false">SUM(U14:U27)-U21</f>
        <v>446000</v>
      </c>
      <c r="V34" s="27" t="n">
        <f aca="false">SUM(V14:V27)-V21</f>
        <v>446000</v>
      </c>
      <c r="W34" s="27" t="n">
        <f aca="false">SUM(W14:W27)-W21</f>
        <v>446000</v>
      </c>
      <c r="X34" s="27" t="n">
        <f aca="false">SUM(X14:X27)-X21</f>
        <v>446000</v>
      </c>
      <c r="Y34" s="27" t="n">
        <f aca="false">SUM(Y14:Y27)-Y21</f>
        <v>446000</v>
      </c>
      <c r="Z34" s="27" t="n">
        <f aca="false">SUM(Z14:Z27)-Z21</f>
        <v>446000</v>
      </c>
      <c r="AA34" s="27" t="n">
        <f aca="false">SUM(AA14:AA27)-(AA21+AA22)</f>
        <v>424000</v>
      </c>
      <c r="AB34" s="27" t="n">
        <f aca="false">SUM(AB14:AB27)-(AB21+AB22)</f>
        <v>424000</v>
      </c>
      <c r="AC34" s="27" t="n">
        <f aca="false">SUM(AC14:AC27)-(AC21+AC22)</f>
        <v>424000</v>
      </c>
      <c r="AD34" s="27" t="n">
        <f aca="false">SUM(AD14:AD27)-(AD21+AD22+AD18)</f>
        <v>414000</v>
      </c>
      <c r="AE34" s="27" t="n">
        <f aca="false">SUM(AE14:AE27)-(AE21+AE22+AE18)</f>
        <v>414000</v>
      </c>
      <c r="AF34" s="27" t="n">
        <f aca="false">SUM(AF14:AF27)-(AF21+AF22+AF18)</f>
        <v>414000</v>
      </c>
      <c r="AG34" s="27" t="n">
        <f aca="false">SUM(AG14:AG27)-(AG21+AG22+AG18)</f>
        <v>414000</v>
      </c>
      <c r="AH34" s="27" t="n">
        <f aca="false">SUM(AH14:AH27)-(AH21+AH22+AH18)</f>
        <v>414000</v>
      </c>
      <c r="AI34" s="27" t="n">
        <f aca="false">SUM(AI14:AI27)-(AI21+AI22+AI18)</f>
        <v>414000</v>
      </c>
      <c r="AJ34" s="27" t="n">
        <f aca="false">SUM(AJ14:AJ27)-(AJ21+AJ22+AJ18)</f>
        <v>414000</v>
      </c>
      <c r="AK34" s="27" t="n">
        <f aca="false">SUM(AK14:AK27)-(AK21+AK22+AK18+AK19+AK20)</f>
        <v>270000</v>
      </c>
      <c r="AL34" s="27" t="n">
        <f aca="false">SUM(AL14:AL27)-(AL21+AL22+AL18+AL19+AL20)</f>
        <v>270000</v>
      </c>
      <c r="AM34" s="27" t="n">
        <f aca="false">SUM(AM14:AM27)-(AM21+AM22+AM18+AM19+AM20+AM25)</f>
        <v>215000</v>
      </c>
      <c r="AN34" s="27" t="n">
        <f aca="false">AN28-AN32</f>
        <v>90000</v>
      </c>
      <c r="AO34" s="27" t="n">
        <f aca="false">AO28-AO32</f>
        <v>90000</v>
      </c>
      <c r="AP34" s="27" t="n">
        <f aca="false">AP28-AP32</f>
        <v>90000</v>
      </c>
      <c r="AQ34" s="27" t="n">
        <f aca="false">AQ28-AQ32</f>
        <v>90000</v>
      </c>
      <c r="AR34" s="27" t="n">
        <f aca="false">AR28-AR32</f>
        <v>90000</v>
      </c>
      <c r="AS34" s="23" t="n">
        <f aca="false">AS28-AS32</f>
        <v>90000</v>
      </c>
      <c r="AT34" s="23" t="n">
        <f aca="false">AT28-AT32</f>
        <v>90000</v>
      </c>
      <c r="AU34" s="23" t="n">
        <f aca="false">AU28-AU32</f>
        <v>90000</v>
      </c>
      <c r="AV34" s="23" t="n">
        <f aca="false">AV28-AV32</f>
        <v>90000</v>
      </c>
      <c r="AW34" s="23" t="n">
        <f aca="false">AW28-AW32</f>
        <v>90000</v>
      </c>
      <c r="AX34" s="23" t="n">
        <f aca="false">AX28-AX32</f>
        <v>90000</v>
      </c>
      <c r="AY34" s="27" t="n">
        <f aca="false">AY28-AY32</f>
        <v>90000</v>
      </c>
      <c r="AZ34" s="27" t="n">
        <f aca="false">AZ28-AZ32</f>
        <v>90000</v>
      </c>
      <c r="BA34" s="27" t="n">
        <f aca="false">BA28-BA32</f>
        <v>90000</v>
      </c>
      <c r="BB34" s="23" t="n">
        <f aca="false">BB28-BB32</f>
        <v>90000</v>
      </c>
      <c r="BC34" s="23" t="n">
        <f aca="false">BC28-BC32</f>
        <v>90000</v>
      </c>
      <c r="BD34" s="23" t="n">
        <f aca="false">BD28-BD32</f>
        <v>90000</v>
      </c>
      <c r="BE34" s="23" t="n">
        <f aca="false">BE28-BE32</f>
        <v>90000</v>
      </c>
      <c r="BF34" s="23" t="n">
        <f aca="false">BF28-BF32</f>
        <v>90000</v>
      </c>
      <c r="BG34" s="23" t="n">
        <f aca="false">BG28-BG32</f>
        <v>90000</v>
      </c>
      <c r="BH34" s="23" t="n">
        <f aca="false">BH28-BH32</f>
        <v>90000</v>
      </c>
      <c r="BI34" s="23" t="n">
        <f aca="false">BI28-BI32</f>
        <v>90000</v>
      </c>
      <c r="BJ34" s="23" t="n">
        <f aca="false">BJ28-BJ32</f>
        <v>90000</v>
      </c>
      <c r="BK34" s="23" t="n">
        <f aca="false">BK28-BK32</f>
        <v>90000</v>
      </c>
      <c r="BL34" s="23" t="n">
        <f aca="false">BL28-BL32</f>
        <v>60000</v>
      </c>
      <c r="BM34" s="23" t="n">
        <f aca="false">BM28-BM32</f>
        <v>60000</v>
      </c>
      <c r="BN34" s="23" t="n">
        <f aca="false">BN28-BN32</f>
        <v>60000</v>
      </c>
      <c r="BO34" s="23" t="n">
        <f aca="false">BO28-BO32</f>
        <v>60000</v>
      </c>
      <c r="BP34" s="23" t="n">
        <f aca="false">BP28-BP32</f>
        <v>60000</v>
      </c>
      <c r="BQ34" s="23" t="n">
        <f aca="false">BQ28-BQ32</f>
        <v>60000</v>
      </c>
      <c r="BR34" s="23" t="n">
        <f aca="false">BR28-BR32</f>
        <v>60000</v>
      </c>
      <c r="BS34" s="23" t="n">
        <f aca="false">BS28-BS32</f>
        <v>60000</v>
      </c>
      <c r="BT34" s="23" t="n">
        <f aca="false">BT28-BT32</f>
        <v>60000</v>
      </c>
      <c r="BU34" s="23" t="n">
        <f aca="false">BU28-BU32</f>
        <v>60000</v>
      </c>
      <c r="BV34" s="23" t="n">
        <f aca="false">BV28-BV32</f>
        <v>60000</v>
      </c>
    </row>
    <row r="35" customFormat="false" ht="12.75" hidden="false" customHeight="false" outlineLevel="0" collapsed="false">
      <c r="A35" s="21"/>
      <c r="B35" s="21"/>
      <c r="C35" s="21"/>
      <c r="D35" s="21"/>
      <c r="E35" s="21"/>
      <c r="F35" s="21"/>
      <c r="G35" s="21"/>
      <c r="H35" s="27"/>
      <c r="I35" s="27"/>
      <c r="J35" s="26"/>
      <c r="K35" s="26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3"/>
      <c r="AT35" s="23"/>
      <c r="AU35" s="23"/>
      <c r="AV35" s="23"/>
      <c r="AW35" s="23"/>
      <c r="AX35" s="23"/>
      <c r="AY35" s="27"/>
      <c r="AZ35" s="27"/>
      <c r="BA35" s="27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</row>
    <row r="36" customFormat="false" ht="12.75" hidden="false" customHeight="false" outlineLevel="0" collapsed="false">
      <c r="A36" s="68" t="s">
        <v>74</v>
      </c>
      <c r="F36" s="21"/>
      <c r="G36" s="21"/>
      <c r="H36" s="27"/>
      <c r="I36" s="27"/>
      <c r="J36" s="21"/>
      <c r="K36" s="73" t="n">
        <v>2002</v>
      </c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3"/>
      <c r="AT36" s="23"/>
      <c r="AU36" s="23"/>
      <c r="AV36" s="23"/>
      <c r="AW36" s="23"/>
      <c r="AX36" s="23"/>
      <c r="AY36" s="27"/>
      <c r="AZ36" s="27"/>
      <c r="BA36" s="27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</row>
    <row r="37" customFormat="false" ht="12.75" hidden="false" customHeight="false" outlineLevel="0" collapsed="false">
      <c r="F37" s="21"/>
      <c r="G37" s="21"/>
      <c r="H37" s="21"/>
      <c r="I37" s="21"/>
      <c r="J37" s="52" t="s">
        <v>4</v>
      </c>
      <c r="K37" s="74" t="s">
        <v>75</v>
      </c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Y37" s="21"/>
      <c r="AZ37" s="21"/>
      <c r="BA37" s="21"/>
    </row>
    <row r="38" customFormat="false" ht="12.75" hidden="false" customHeight="false" outlineLevel="0" collapsed="false">
      <c r="A38" s="33" t="s">
        <v>5</v>
      </c>
      <c r="B38" s="0" t="s">
        <v>6</v>
      </c>
      <c r="C38" s="33" t="s">
        <v>7</v>
      </c>
      <c r="D38" s="0" t="s">
        <v>8</v>
      </c>
      <c r="E38" s="0" t="s">
        <v>9</v>
      </c>
      <c r="F38" s="21" t="s">
        <v>10</v>
      </c>
      <c r="G38" s="53" t="s">
        <v>11</v>
      </c>
      <c r="H38" s="19" t="n">
        <v>37104</v>
      </c>
      <c r="I38" s="19" t="n">
        <v>37135</v>
      </c>
      <c r="J38" s="69" t="s">
        <v>12</v>
      </c>
      <c r="K38" s="15" t="s">
        <v>13</v>
      </c>
      <c r="L38" s="19" t="n">
        <v>37165</v>
      </c>
      <c r="M38" s="19" t="n">
        <v>37196</v>
      </c>
      <c r="N38" s="19" t="n">
        <v>37226</v>
      </c>
      <c r="O38" s="19" t="n">
        <v>37257</v>
      </c>
      <c r="P38" s="19" t="n">
        <v>37288</v>
      </c>
      <c r="Q38" s="19" t="n">
        <v>37316</v>
      </c>
      <c r="R38" s="19" t="n">
        <v>37347</v>
      </c>
      <c r="S38" s="19" t="n">
        <v>37377</v>
      </c>
      <c r="T38" s="19" t="n">
        <v>37408</v>
      </c>
      <c r="U38" s="19" t="n">
        <v>37438</v>
      </c>
      <c r="V38" s="19" t="n">
        <v>37469</v>
      </c>
      <c r="W38" s="19" t="n">
        <v>37500</v>
      </c>
      <c r="X38" s="19" t="n">
        <v>37530</v>
      </c>
      <c r="Y38" s="19" t="n">
        <v>37561</v>
      </c>
      <c r="Z38" s="19" t="n">
        <v>37591</v>
      </c>
      <c r="AA38" s="19" t="n">
        <v>37622</v>
      </c>
      <c r="AB38" s="19" t="n">
        <v>37653</v>
      </c>
      <c r="AC38" s="19" t="n">
        <v>37681</v>
      </c>
      <c r="AD38" s="19" t="n">
        <v>37712</v>
      </c>
      <c r="AE38" s="19" t="n">
        <v>37742</v>
      </c>
      <c r="AF38" s="19" t="n">
        <v>37773</v>
      </c>
      <c r="AG38" s="19" t="n">
        <v>37803</v>
      </c>
      <c r="AH38" s="19" t="n">
        <v>37834</v>
      </c>
      <c r="AI38" s="19" t="n">
        <v>37865</v>
      </c>
      <c r="AJ38" s="19" t="n">
        <v>37895</v>
      </c>
      <c r="AK38" s="19" t="n">
        <v>37926</v>
      </c>
      <c r="AL38" s="19" t="n">
        <v>37956</v>
      </c>
      <c r="AM38" s="19" t="n">
        <v>37987</v>
      </c>
      <c r="AN38" s="19" t="n">
        <v>38018</v>
      </c>
      <c r="AO38" s="19" t="n">
        <v>38047</v>
      </c>
      <c r="AP38" s="19" t="n">
        <v>38078</v>
      </c>
      <c r="AQ38" s="19" t="n">
        <v>38108</v>
      </c>
      <c r="AR38" s="19" t="n">
        <v>38139</v>
      </c>
      <c r="AS38" s="17" t="n">
        <v>38169</v>
      </c>
      <c r="AT38" s="17" t="n">
        <v>38200</v>
      </c>
      <c r="AU38" s="17" t="n">
        <v>38231</v>
      </c>
      <c r="AV38" s="17" t="n">
        <v>38261</v>
      </c>
      <c r="AW38" s="17" t="n">
        <v>38292</v>
      </c>
      <c r="AX38" s="17" t="n">
        <v>38322</v>
      </c>
      <c r="AY38" s="19" t="n">
        <v>38353</v>
      </c>
      <c r="AZ38" s="19" t="n">
        <v>38384</v>
      </c>
      <c r="BA38" s="19" t="n">
        <v>38412</v>
      </c>
      <c r="BB38" s="17" t="n">
        <v>38443</v>
      </c>
      <c r="BC38" s="17" t="n">
        <v>38473</v>
      </c>
      <c r="BD38" s="17" t="n">
        <v>38504</v>
      </c>
      <c r="BE38" s="17" t="n">
        <v>38534</v>
      </c>
      <c r="BF38" s="17" t="n">
        <v>38565</v>
      </c>
      <c r="BG38" s="17" t="n">
        <v>38596</v>
      </c>
      <c r="BH38" s="17" t="n">
        <v>38626</v>
      </c>
      <c r="BI38" s="17" t="n">
        <v>38657</v>
      </c>
      <c r="BJ38" s="17" t="n">
        <v>38687</v>
      </c>
      <c r="BK38" s="17" t="n">
        <v>38718</v>
      </c>
      <c r="BL38" s="17" t="n">
        <v>38749</v>
      </c>
      <c r="BM38" s="17" t="n">
        <v>38777</v>
      </c>
      <c r="BN38" s="17" t="n">
        <v>38808</v>
      </c>
      <c r="BO38" s="17" t="n">
        <v>38838</v>
      </c>
      <c r="BP38" s="17" t="n">
        <v>38869</v>
      </c>
      <c r="BQ38" s="17" t="n">
        <v>38899</v>
      </c>
      <c r="BR38" s="17" t="n">
        <v>38930</v>
      </c>
      <c r="BS38" s="17" t="n">
        <v>38961</v>
      </c>
      <c r="BT38" s="17" t="n">
        <v>38991</v>
      </c>
      <c r="BU38" s="17" t="n">
        <v>39022</v>
      </c>
      <c r="BV38" s="17" t="n">
        <v>39052</v>
      </c>
    </row>
    <row r="39" customFormat="false" ht="12.75" hidden="false" customHeight="false" outlineLevel="0" collapsed="false">
      <c r="A39" s="33"/>
      <c r="C39" s="33"/>
      <c r="F39" s="21"/>
      <c r="G39" s="53"/>
      <c r="H39" s="21"/>
      <c r="I39" s="21"/>
      <c r="J39" s="26"/>
      <c r="K39" s="26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Y39" s="21"/>
      <c r="AZ39" s="21"/>
      <c r="BA39" s="21"/>
    </row>
    <row r="40" customFormat="false" ht="12.75" hidden="false" customHeight="false" outlineLevel="0" collapsed="false">
      <c r="A40" s="21" t="n">
        <v>24669</v>
      </c>
      <c r="B40" s="21" t="s">
        <v>76</v>
      </c>
      <c r="C40" s="27" t="n">
        <v>12500</v>
      </c>
      <c r="D40" s="70" t="n">
        <v>35309</v>
      </c>
      <c r="E40" s="70" t="n">
        <v>38748</v>
      </c>
      <c r="F40" s="21" t="s">
        <v>15</v>
      </c>
      <c r="G40" s="71" t="n">
        <v>38383</v>
      </c>
      <c r="H40" s="27" t="n">
        <v>12500</v>
      </c>
      <c r="I40" s="27" t="n">
        <v>12500</v>
      </c>
      <c r="J40" s="26" t="n">
        <v>0.06</v>
      </c>
      <c r="K40" s="72" t="n">
        <f aca="false">ROUND((O40*31+P40*28+Q40*31+R40*30+S40*31+T40*30+U40*31+V40*31+W40*30+X40*31+Y40*30+Z40*31)*J40,0)</f>
        <v>273750</v>
      </c>
      <c r="L40" s="27" t="n">
        <v>12500</v>
      </c>
      <c r="M40" s="27" t="n">
        <v>12500</v>
      </c>
      <c r="N40" s="27" t="n">
        <v>12500</v>
      </c>
      <c r="O40" s="27" t="n">
        <v>12500</v>
      </c>
      <c r="P40" s="27" t="n">
        <v>12500</v>
      </c>
      <c r="Q40" s="27" t="n">
        <v>12500</v>
      </c>
      <c r="R40" s="27" t="n">
        <v>12500</v>
      </c>
      <c r="S40" s="27" t="n">
        <v>12500</v>
      </c>
      <c r="T40" s="27" t="n">
        <v>12500</v>
      </c>
      <c r="U40" s="27" t="n">
        <v>12500</v>
      </c>
      <c r="V40" s="27" t="n">
        <v>12500</v>
      </c>
      <c r="W40" s="27" t="n">
        <v>12500</v>
      </c>
      <c r="X40" s="27" t="n">
        <v>12500</v>
      </c>
      <c r="Y40" s="27" t="n">
        <v>12500</v>
      </c>
      <c r="Z40" s="27" t="n">
        <v>12500</v>
      </c>
      <c r="AA40" s="27" t="n">
        <v>12500</v>
      </c>
      <c r="AB40" s="27" t="n">
        <v>12500</v>
      </c>
      <c r="AC40" s="27" t="n">
        <v>12500</v>
      </c>
      <c r="AD40" s="27" t="n">
        <v>12500</v>
      </c>
      <c r="AE40" s="27" t="n">
        <v>12500</v>
      </c>
      <c r="AF40" s="27" t="n">
        <v>12500</v>
      </c>
      <c r="AG40" s="27" t="n">
        <v>12500</v>
      </c>
      <c r="AH40" s="27" t="n">
        <v>12500</v>
      </c>
      <c r="AI40" s="27" t="n">
        <v>12500</v>
      </c>
      <c r="AJ40" s="27" t="n">
        <v>12500</v>
      </c>
      <c r="AK40" s="27" t="n">
        <v>12500</v>
      </c>
      <c r="AL40" s="27" t="n">
        <v>12500</v>
      </c>
      <c r="AM40" s="27" t="n">
        <v>12500</v>
      </c>
      <c r="AN40" s="27" t="n">
        <v>12500</v>
      </c>
      <c r="AO40" s="27" t="n">
        <v>12500</v>
      </c>
      <c r="AP40" s="27" t="n">
        <v>12500</v>
      </c>
      <c r="AQ40" s="27" t="n">
        <v>12500</v>
      </c>
      <c r="AR40" s="27" t="n">
        <v>12500</v>
      </c>
      <c r="AS40" s="27" t="n">
        <v>12500</v>
      </c>
      <c r="AT40" s="27" t="n">
        <v>12500</v>
      </c>
      <c r="AU40" s="27" t="n">
        <v>12500</v>
      </c>
      <c r="AV40" s="27" t="n">
        <v>12500</v>
      </c>
      <c r="AW40" s="27" t="n">
        <v>12500</v>
      </c>
      <c r="AX40" s="27" t="n">
        <v>12500</v>
      </c>
      <c r="AY40" s="27" t="n">
        <v>12500</v>
      </c>
      <c r="AZ40" s="27" t="n">
        <v>12500</v>
      </c>
      <c r="BA40" s="27" t="n">
        <v>12500</v>
      </c>
      <c r="BB40" s="27" t="n">
        <v>12500</v>
      </c>
      <c r="BC40" s="27" t="n">
        <v>12500</v>
      </c>
      <c r="BD40" s="27" t="n">
        <v>12500</v>
      </c>
      <c r="BE40" s="27" t="n">
        <v>12500</v>
      </c>
      <c r="BF40" s="27" t="n">
        <v>12500</v>
      </c>
      <c r="BG40" s="27" t="n">
        <v>12500</v>
      </c>
      <c r="BH40" s="27" t="n">
        <v>12500</v>
      </c>
      <c r="BI40" s="27" t="n">
        <v>12500</v>
      </c>
      <c r="BJ40" s="27" t="n">
        <v>12500</v>
      </c>
      <c r="BK40" s="27" t="n">
        <v>12500</v>
      </c>
      <c r="BL40" s="29" t="n">
        <v>12500</v>
      </c>
      <c r="BM40" s="29" t="n">
        <v>12500</v>
      </c>
      <c r="BN40" s="29" t="n">
        <v>12500</v>
      </c>
      <c r="BO40" s="29" t="n">
        <v>12500</v>
      </c>
      <c r="BP40" s="29" t="n">
        <v>12500</v>
      </c>
      <c r="BQ40" s="29" t="n">
        <v>12500</v>
      </c>
      <c r="BR40" s="29" t="n">
        <v>12500</v>
      </c>
      <c r="BS40" s="29" t="n">
        <v>12500</v>
      </c>
      <c r="BT40" s="29" t="n">
        <v>12500</v>
      </c>
      <c r="BU40" s="29" t="n">
        <v>12500</v>
      </c>
      <c r="BV40" s="29" t="n">
        <v>12500</v>
      </c>
    </row>
    <row r="41" customFormat="false" ht="12.75" hidden="false" customHeight="false" outlineLevel="0" collapsed="false">
      <c r="A41" s="21" t="n">
        <v>27047</v>
      </c>
      <c r="B41" s="21" t="s">
        <v>77</v>
      </c>
      <c r="C41" s="27" t="n">
        <v>125000</v>
      </c>
      <c r="D41" s="70" t="n">
        <v>36557</v>
      </c>
      <c r="E41" s="70" t="n">
        <v>38717</v>
      </c>
      <c r="F41" s="21" t="s">
        <v>17</v>
      </c>
      <c r="G41" s="71"/>
      <c r="H41" s="27" t="n">
        <v>125000</v>
      </c>
      <c r="I41" s="27" t="n">
        <v>125000</v>
      </c>
      <c r="J41" s="26" t="n">
        <v>0.03</v>
      </c>
      <c r="K41" s="1" t="n">
        <f aca="false">ROUND((O41*31+P41*28+Q41*31+R41*30+S41*31+T41*30+U41*31+V41*31+W41*30+X41*31+Y41*30+Z41*31)*J41,0)</f>
        <v>1642500</v>
      </c>
      <c r="L41" s="27" t="n">
        <v>125000</v>
      </c>
      <c r="M41" s="27" t="n">
        <v>125000</v>
      </c>
      <c r="N41" s="27" t="n">
        <v>125000</v>
      </c>
      <c r="O41" s="28" t="n">
        <v>150000</v>
      </c>
      <c r="P41" s="28" t="n">
        <v>150000</v>
      </c>
      <c r="Q41" s="28" t="n">
        <v>150000</v>
      </c>
      <c r="R41" s="28" t="n">
        <v>150000</v>
      </c>
      <c r="S41" s="28" t="n">
        <v>150000</v>
      </c>
      <c r="T41" s="28" t="n">
        <v>150000</v>
      </c>
      <c r="U41" s="28" t="n">
        <v>150000</v>
      </c>
      <c r="V41" s="28" t="n">
        <v>150000</v>
      </c>
      <c r="W41" s="28" t="n">
        <v>150000</v>
      </c>
      <c r="X41" s="28" t="n">
        <v>150000</v>
      </c>
      <c r="Y41" s="28" t="n">
        <v>150000</v>
      </c>
      <c r="Z41" s="28" t="n">
        <v>150000</v>
      </c>
      <c r="AA41" s="28" t="n">
        <v>150000</v>
      </c>
      <c r="AB41" s="28" t="n">
        <v>150000</v>
      </c>
      <c r="AC41" s="28" t="n">
        <v>150000</v>
      </c>
      <c r="AD41" s="28" t="n">
        <v>150000</v>
      </c>
      <c r="AE41" s="28" t="n">
        <v>150000</v>
      </c>
      <c r="AF41" s="28" t="n">
        <v>150000</v>
      </c>
      <c r="AG41" s="28" t="n">
        <v>150000</v>
      </c>
      <c r="AH41" s="28" t="n">
        <v>150000</v>
      </c>
      <c r="AI41" s="28" t="n">
        <v>150000</v>
      </c>
      <c r="AJ41" s="28" t="n">
        <v>150000</v>
      </c>
      <c r="AK41" s="28" t="n">
        <v>150000</v>
      </c>
      <c r="AL41" s="28" t="n">
        <v>150000</v>
      </c>
      <c r="AM41" s="28" t="n">
        <v>150000</v>
      </c>
      <c r="AN41" s="28" t="n">
        <v>150000</v>
      </c>
      <c r="AO41" s="28" t="n">
        <v>150000</v>
      </c>
      <c r="AP41" s="28" t="n">
        <v>150000</v>
      </c>
      <c r="AQ41" s="28" t="n">
        <v>150000</v>
      </c>
      <c r="AR41" s="28" t="n">
        <v>150000</v>
      </c>
      <c r="AS41" s="28" t="n">
        <v>150000</v>
      </c>
      <c r="AT41" s="28" t="n">
        <v>150000</v>
      </c>
      <c r="AU41" s="28" t="n">
        <v>150000</v>
      </c>
      <c r="AV41" s="28" t="n">
        <v>150000</v>
      </c>
      <c r="AW41" s="28" t="n">
        <v>150000</v>
      </c>
      <c r="AX41" s="28" t="n">
        <v>150000</v>
      </c>
      <c r="AY41" s="28" t="n">
        <v>150000</v>
      </c>
      <c r="AZ41" s="28" t="n">
        <v>150000</v>
      </c>
      <c r="BA41" s="28" t="n">
        <v>150000</v>
      </c>
      <c r="BB41" s="28" t="n">
        <v>150000</v>
      </c>
      <c r="BC41" s="28" t="n">
        <v>150000</v>
      </c>
      <c r="BD41" s="28" t="n">
        <v>150000</v>
      </c>
      <c r="BE41" s="28" t="n">
        <v>150000</v>
      </c>
      <c r="BF41" s="28" t="n">
        <v>150000</v>
      </c>
      <c r="BG41" s="28" t="n">
        <v>150000</v>
      </c>
      <c r="BH41" s="28" t="n">
        <v>150000</v>
      </c>
      <c r="BI41" s="28" t="n">
        <v>150000</v>
      </c>
      <c r="BJ41" s="28" t="n">
        <v>150000</v>
      </c>
    </row>
    <row r="42" customFormat="false" ht="12.75" hidden="false" customHeight="false" outlineLevel="0" collapsed="false">
      <c r="A42" s="21" t="n">
        <v>27344</v>
      </c>
      <c r="B42" s="21" t="s">
        <v>78</v>
      </c>
      <c r="C42" s="27" t="n">
        <v>13500</v>
      </c>
      <c r="D42" s="70" t="n">
        <v>36892</v>
      </c>
      <c r="E42" s="70" t="n">
        <v>37621</v>
      </c>
      <c r="F42" s="21" t="s">
        <v>17</v>
      </c>
      <c r="G42" s="53"/>
      <c r="H42" s="27" t="n">
        <v>13500</v>
      </c>
      <c r="I42" s="27" t="n">
        <v>13500</v>
      </c>
      <c r="J42" s="26" t="n">
        <v>0.045</v>
      </c>
      <c r="K42" s="1" t="n">
        <f aca="false">ROUND((O42*31+P42*28+Q42*31+R42*30+S42*31+T42*30+U42*31+V42*31+W42*30+X42*31+Y42*30+Z42*31)*J42,0)</f>
        <v>221738</v>
      </c>
      <c r="L42" s="27" t="n">
        <v>13500</v>
      </c>
      <c r="M42" s="27" t="n">
        <v>13500</v>
      </c>
      <c r="N42" s="27" t="n">
        <v>13500</v>
      </c>
      <c r="O42" s="27" t="n">
        <v>13500</v>
      </c>
      <c r="P42" s="27" t="n">
        <v>13500</v>
      </c>
      <c r="Q42" s="27" t="n">
        <v>13500</v>
      </c>
      <c r="R42" s="27" t="n">
        <v>13500</v>
      </c>
      <c r="S42" s="27" t="n">
        <v>13500</v>
      </c>
      <c r="T42" s="27" t="n">
        <v>13500</v>
      </c>
      <c r="U42" s="27" t="n">
        <v>13500</v>
      </c>
      <c r="V42" s="27" t="n">
        <v>13500</v>
      </c>
      <c r="W42" s="27" t="n">
        <v>13500</v>
      </c>
      <c r="X42" s="27" t="n">
        <v>13500</v>
      </c>
      <c r="Y42" s="27" t="n">
        <v>13500</v>
      </c>
      <c r="Z42" s="27" t="n">
        <v>13500</v>
      </c>
    </row>
    <row r="43" customFormat="false" ht="12.75" hidden="false" customHeight="false" outlineLevel="0" collapsed="false">
      <c r="A43" s="21" t="n">
        <v>27371</v>
      </c>
      <c r="B43" s="21" t="s">
        <v>18</v>
      </c>
      <c r="C43" s="27" t="n">
        <v>21200</v>
      </c>
      <c r="D43" s="70" t="n">
        <v>36923</v>
      </c>
      <c r="E43" s="70" t="n">
        <v>37256</v>
      </c>
      <c r="F43" s="21" t="s">
        <v>17</v>
      </c>
      <c r="G43" s="53"/>
      <c r="H43" s="55" t="n">
        <v>21200</v>
      </c>
      <c r="I43" s="55" t="n">
        <v>21200</v>
      </c>
      <c r="J43" s="75" t="n">
        <v>0.045</v>
      </c>
      <c r="K43" s="56" t="n">
        <f aca="false">ROUND((O43*31+P43*28+Q43*31+R43*30+S43*31+T43*30+U43*31+V43*31+W43*30+X43*31+Y43*30+Z43*31)*J43,0)</f>
        <v>0</v>
      </c>
      <c r="L43" s="55" t="n">
        <v>21200</v>
      </c>
      <c r="M43" s="55" t="n">
        <v>21200</v>
      </c>
      <c r="N43" s="55" t="n">
        <v>21200</v>
      </c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76"/>
      <c r="AO43" s="76"/>
      <c r="AP43" s="76"/>
      <c r="AQ43" s="76"/>
      <c r="AR43" s="76"/>
      <c r="AS43" s="76"/>
      <c r="AT43" s="76"/>
      <c r="AU43" s="76"/>
      <c r="AV43" s="76"/>
      <c r="AW43" s="76"/>
      <c r="AX43" s="76"/>
      <c r="AY43" s="76"/>
      <c r="AZ43" s="76"/>
      <c r="BA43" s="76"/>
      <c r="BB43" s="76"/>
      <c r="BC43" s="76"/>
      <c r="BD43" s="76"/>
      <c r="BE43" s="76"/>
      <c r="BF43" s="76"/>
      <c r="BG43" s="76"/>
      <c r="BH43" s="76"/>
      <c r="BI43" s="76"/>
      <c r="BJ43" s="76"/>
    </row>
    <row r="44" customFormat="false" ht="12.75" hidden="false" customHeight="false" outlineLevel="0" collapsed="false">
      <c r="H44" s="23" t="n">
        <f aca="false">SUM(H40:H43)</f>
        <v>172200</v>
      </c>
      <c r="I44" s="23" t="n">
        <f aca="false">SUM(I40:I43)</f>
        <v>172200</v>
      </c>
      <c r="J44" s="77"/>
      <c r="K44" s="1" t="n">
        <f aca="false">SUM(K40:K43)</f>
        <v>2137988</v>
      </c>
      <c r="L44" s="23" t="n">
        <f aca="false">SUM(L40:L43)</f>
        <v>172200</v>
      </c>
      <c r="M44" s="23" t="n">
        <f aca="false">SUM(M40:M43)</f>
        <v>172200</v>
      </c>
      <c r="N44" s="23" t="n">
        <f aca="false">SUM(N40:N43)</f>
        <v>172200</v>
      </c>
      <c r="O44" s="23" t="n">
        <f aca="false">SUM(O40:O43)</f>
        <v>176000</v>
      </c>
      <c r="P44" s="23" t="n">
        <f aca="false">SUM(P40:P43)</f>
        <v>176000</v>
      </c>
      <c r="Q44" s="23" t="n">
        <f aca="false">SUM(Q40:Q43)</f>
        <v>176000</v>
      </c>
      <c r="R44" s="23" t="n">
        <f aca="false">SUM(R40:R43)</f>
        <v>176000</v>
      </c>
      <c r="S44" s="23" t="n">
        <f aca="false">SUM(S40:S43)</f>
        <v>176000</v>
      </c>
      <c r="T44" s="23" t="n">
        <f aca="false">SUM(T40:T43)</f>
        <v>176000</v>
      </c>
      <c r="U44" s="23" t="n">
        <f aca="false">SUM(U40:U43)</f>
        <v>176000</v>
      </c>
      <c r="V44" s="23" t="n">
        <f aca="false">SUM(V40:V43)</f>
        <v>176000</v>
      </c>
      <c r="W44" s="23" t="n">
        <f aca="false">SUM(W40:W43)</f>
        <v>176000</v>
      </c>
      <c r="X44" s="23" t="n">
        <f aca="false">SUM(X40:X43)</f>
        <v>176000</v>
      </c>
      <c r="Y44" s="23" t="n">
        <f aca="false">SUM(Y40:Y43)</f>
        <v>176000</v>
      </c>
      <c r="Z44" s="23" t="n">
        <f aca="false">SUM(Z40:Z43)</f>
        <v>176000</v>
      </c>
      <c r="AA44" s="23" t="n">
        <f aca="false">SUM(AA40:AA43)</f>
        <v>162500</v>
      </c>
      <c r="AB44" s="23" t="n">
        <f aca="false">SUM(AB40:AB43)</f>
        <v>162500</v>
      </c>
      <c r="AC44" s="23" t="n">
        <f aca="false">SUM(AC40:AC43)</f>
        <v>162500</v>
      </c>
      <c r="AD44" s="23" t="n">
        <f aca="false">SUM(AD40:AD43)</f>
        <v>162500</v>
      </c>
      <c r="AE44" s="23" t="n">
        <f aca="false">SUM(AE40:AE43)</f>
        <v>162500</v>
      </c>
      <c r="AF44" s="23" t="n">
        <f aca="false">SUM(AF40:AF43)</f>
        <v>162500</v>
      </c>
      <c r="AG44" s="23" t="n">
        <f aca="false">SUM(AG40:AG43)</f>
        <v>162500</v>
      </c>
      <c r="AH44" s="23" t="n">
        <f aca="false">SUM(AH40:AH43)</f>
        <v>162500</v>
      </c>
      <c r="AI44" s="23" t="n">
        <f aca="false">SUM(AI40:AI43)</f>
        <v>162500</v>
      </c>
      <c r="AJ44" s="23" t="n">
        <f aca="false">SUM(AJ40:AJ43)</f>
        <v>162500</v>
      </c>
      <c r="AK44" s="23" t="n">
        <f aca="false">SUM(AK40:AK43)</f>
        <v>162500</v>
      </c>
      <c r="AL44" s="23" t="n">
        <f aca="false">SUM(AL40:AL43)</f>
        <v>162500</v>
      </c>
      <c r="AM44" s="23" t="n">
        <f aca="false">SUM(AM40:AM43)</f>
        <v>162500</v>
      </c>
      <c r="AN44" s="23" t="n">
        <f aca="false">SUM(AN40:AN43)</f>
        <v>162500</v>
      </c>
      <c r="AO44" s="23" t="n">
        <f aca="false">SUM(AO40:AO43)</f>
        <v>162500</v>
      </c>
      <c r="AP44" s="23" t="n">
        <f aca="false">SUM(AP40:AP43)</f>
        <v>162500</v>
      </c>
      <c r="AQ44" s="23" t="n">
        <f aca="false">SUM(AQ40:AQ43)</f>
        <v>162500</v>
      </c>
      <c r="AR44" s="23" t="n">
        <f aca="false">SUM(AR40:AR43)</f>
        <v>162500</v>
      </c>
      <c r="AS44" s="23" t="n">
        <f aca="false">SUM(AS40:AS43)</f>
        <v>162500</v>
      </c>
      <c r="AT44" s="23" t="n">
        <f aca="false">SUM(AT40:AT43)</f>
        <v>162500</v>
      </c>
      <c r="AU44" s="23" t="n">
        <f aca="false">SUM(AU40:AU43)</f>
        <v>162500</v>
      </c>
      <c r="AV44" s="23" t="n">
        <f aca="false">SUM(AV40:AV43)</f>
        <v>162500</v>
      </c>
      <c r="AW44" s="23" t="n">
        <f aca="false">SUM(AW40:AW43)</f>
        <v>162500</v>
      </c>
      <c r="AX44" s="23" t="n">
        <f aca="false">SUM(AX40:AX43)</f>
        <v>162500</v>
      </c>
      <c r="AY44" s="23" t="n">
        <f aca="false">SUM(AY40:AY43)</f>
        <v>162500</v>
      </c>
      <c r="AZ44" s="23" t="n">
        <f aca="false">SUM(AZ40:AZ43)</f>
        <v>162500</v>
      </c>
      <c r="BA44" s="23" t="n">
        <f aca="false">SUM(BA40:BA43)</f>
        <v>162500</v>
      </c>
      <c r="BB44" s="23" t="n">
        <f aca="false">SUM(BB40:BB43)</f>
        <v>162500</v>
      </c>
      <c r="BC44" s="23" t="n">
        <f aca="false">SUM(BC40:BC43)</f>
        <v>162500</v>
      </c>
      <c r="BD44" s="23" t="n">
        <f aca="false">SUM(BD40:BD43)</f>
        <v>162500</v>
      </c>
      <c r="BE44" s="23" t="n">
        <f aca="false">SUM(BE40:BE43)</f>
        <v>162500</v>
      </c>
      <c r="BF44" s="23" t="n">
        <f aca="false">SUM(BF40:BF43)</f>
        <v>162500</v>
      </c>
      <c r="BG44" s="23" t="n">
        <f aca="false">SUM(BG40:BG43)</f>
        <v>162500</v>
      </c>
      <c r="BH44" s="23" t="n">
        <f aca="false">SUM(BH40:BH43)</f>
        <v>162500</v>
      </c>
      <c r="BI44" s="23" t="n">
        <f aca="false">SUM(BI40:BI43)</f>
        <v>162500</v>
      </c>
      <c r="BJ44" s="23" t="n">
        <f aca="false">SUM(BJ40:BJ43)</f>
        <v>162500</v>
      </c>
      <c r="BK44" s="23" t="n">
        <f aca="false">SUM(BK40:BK43)</f>
        <v>12500</v>
      </c>
      <c r="BL44" s="23" t="n">
        <f aca="false">SUM(BL40:BL43)</f>
        <v>12500</v>
      </c>
      <c r="BM44" s="23" t="n">
        <f aca="false">SUM(BM40:BM43)</f>
        <v>12500</v>
      </c>
      <c r="BN44" s="23" t="n">
        <f aca="false">SUM(BN40:BN43)</f>
        <v>12500</v>
      </c>
      <c r="BO44" s="23" t="n">
        <f aca="false">SUM(BO40:BO43)</f>
        <v>12500</v>
      </c>
      <c r="BP44" s="23" t="n">
        <f aca="false">SUM(BP40:BP43)</f>
        <v>12500</v>
      </c>
      <c r="BQ44" s="23" t="n">
        <f aca="false">SUM(BQ40:BQ43)</f>
        <v>12500</v>
      </c>
      <c r="BR44" s="23" t="n">
        <f aca="false">SUM(BR40:BR43)</f>
        <v>12500</v>
      </c>
      <c r="BS44" s="23" t="n">
        <f aca="false">SUM(BS40:BS43)</f>
        <v>12500</v>
      </c>
      <c r="BT44" s="23" t="n">
        <f aca="false">SUM(BT40:BT43)</f>
        <v>12500</v>
      </c>
      <c r="BU44" s="23" t="n">
        <f aca="false">SUM(BU40:BU43)</f>
        <v>12500</v>
      </c>
      <c r="BV44" s="23" t="n">
        <f aca="false">SUM(BV40:BV43)</f>
        <v>12500</v>
      </c>
    </row>
    <row r="45" customFormat="false" ht="12.75" hidden="false" customHeight="false" outlineLevel="0" collapsed="false">
      <c r="H45" s="23"/>
      <c r="I45" s="23"/>
      <c r="J45" s="77"/>
      <c r="K45" s="1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</row>
    <row r="46" customFormat="false" ht="12.75" hidden="false" customHeight="false" outlineLevel="0" collapsed="false">
      <c r="H46" s="23"/>
      <c r="I46" s="23"/>
      <c r="J46" s="77"/>
      <c r="K46" s="1" t="n">
        <f aca="false">+K28+K44</f>
        <v>10783561</v>
      </c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</row>
    <row r="47" customFormat="false" ht="12.75" hidden="false" customHeight="false" outlineLevel="0" collapsed="false">
      <c r="H47" s="23"/>
      <c r="I47" s="23"/>
      <c r="J47" s="77"/>
      <c r="K47" s="1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</row>
    <row r="48" customFormat="false" ht="12.75" hidden="false" customHeight="false" outlineLevel="0" collapsed="false">
      <c r="J48" s="77"/>
      <c r="K48" s="77"/>
    </row>
    <row r="49" customFormat="false" ht="12.75" hidden="false" customHeight="false" outlineLevel="0" collapsed="false">
      <c r="B49" s="47" t="s">
        <v>71</v>
      </c>
      <c r="C49" s="47"/>
      <c r="H49" s="23" t="n">
        <f aca="false">205000-H44</f>
        <v>32800</v>
      </c>
      <c r="I49" s="23" t="n">
        <f aca="false">205000-I44</f>
        <v>32800</v>
      </c>
      <c r="J49" s="77"/>
      <c r="K49" s="77"/>
      <c r="L49" s="23" t="n">
        <f aca="false">205000-L44</f>
        <v>32800</v>
      </c>
      <c r="M49" s="23" t="n">
        <f aca="false">205000-M44</f>
        <v>32800</v>
      </c>
      <c r="N49" s="23" t="n">
        <f aca="false">205000-N44</f>
        <v>32800</v>
      </c>
      <c r="O49" s="23" t="n">
        <f aca="false">205000-O44</f>
        <v>29000</v>
      </c>
      <c r="P49" s="23" t="n">
        <f aca="false">205000-P44</f>
        <v>29000</v>
      </c>
      <c r="Q49" s="23" t="n">
        <f aca="false">205000-Q44</f>
        <v>29000</v>
      </c>
      <c r="R49" s="23" t="n">
        <f aca="false">205000-R44</f>
        <v>29000</v>
      </c>
      <c r="S49" s="23" t="n">
        <f aca="false">205000-S44</f>
        <v>29000</v>
      </c>
      <c r="T49" s="23" t="n">
        <f aca="false">205000-T44</f>
        <v>29000</v>
      </c>
      <c r="U49" s="23" t="n">
        <f aca="false">205000-U44</f>
        <v>29000</v>
      </c>
      <c r="V49" s="23" t="n">
        <f aca="false">205000-V44</f>
        <v>29000</v>
      </c>
      <c r="W49" s="23" t="n">
        <f aca="false">205000-W44</f>
        <v>29000</v>
      </c>
      <c r="X49" s="23" t="n">
        <f aca="false">205000-X44</f>
        <v>29000</v>
      </c>
      <c r="Y49" s="23" t="n">
        <f aca="false">205000-Y44</f>
        <v>29000</v>
      </c>
      <c r="Z49" s="23" t="n">
        <f aca="false">205000-Z44</f>
        <v>29000</v>
      </c>
      <c r="AA49" s="23" t="n">
        <f aca="false">205000-AA44</f>
        <v>42500</v>
      </c>
      <c r="AB49" s="23" t="n">
        <f aca="false">205000-AB44</f>
        <v>42500</v>
      </c>
      <c r="AC49" s="23" t="n">
        <f aca="false">205000-AC44</f>
        <v>42500</v>
      </c>
      <c r="AD49" s="23" t="n">
        <f aca="false">205000-AD44</f>
        <v>42500</v>
      </c>
      <c r="AE49" s="23" t="n">
        <f aca="false">205000-AE44</f>
        <v>42500</v>
      </c>
      <c r="AF49" s="23" t="n">
        <f aca="false">205000-AF44</f>
        <v>42500</v>
      </c>
      <c r="AG49" s="23" t="n">
        <f aca="false">205000-AG44</f>
        <v>42500</v>
      </c>
      <c r="AH49" s="23" t="n">
        <f aca="false">205000-AH44</f>
        <v>42500</v>
      </c>
      <c r="AI49" s="23" t="n">
        <f aca="false">205000-AI44</f>
        <v>42500</v>
      </c>
      <c r="AJ49" s="23" t="n">
        <f aca="false">205000-AJ44</f>
        <v>42500</v>
      </c>
      <c r="AK49" s="23" t="n">
        <f aca="false">205000-AK44</f>
        <v>42500</v>
      </c>
      <c r="AL49" s="23" t="n">
        <f aca="false">205000-AL44</f>
        <v>42500</v>
      </c>
      <c r="AM49" s="23" t="n">
        <f aca="false">205000-AM44</f>
        <v>42500</v>
      </c>
      <c r="AN49" s="23" t="n">
        <f aca="false">205000-AN44</f>
        <v>42500</v>
      </c>
      <c r="AO49" s="23" t="n">
        <f aca="false">205000-AO44</f>
        <v>42500</v>
      </c>
      <c r="AP49" s="23" t="n">
        <f aca="false">205000-AP44</f>
        <v>42500</v>
      </c>
      <c r="AQ49" s="23" t="n">
        <f aca="false">205000-AQ44</f>
        <v>42500</v>
      </c>
      <c r="AR49" s="23" t="n">
        <f aca="false">205000-AR44</f>
        <v>42500</v>
      </c>
      <c r="AS49" s="23" t="n">
        <f aca="false">205000-AS44</f>
        <v>42500</v>
      </c>
      <c r="AT49" s="23" t="n">
        <f aca="false">205000-AT44</f>
        <v>42500</v>
      </c>
      <c r="AU49" s="23" t="n">
        <f aca="false">205000-AU44</f>
        <v>42500</v>
      </c>
      <c r="AV49" s="23" t="n">
        <f aca="false">205000-AV44</f>
        <v>42500</v>
      </c>
      <c r="AW49" s="23" t="n">
        <f aca="false">205000-AW44</f>
        <v>42500</v>
      </c>
      <c r="AX49" s="23" t="n">
        <f aca="false">205000-AX44</f>
        <v>42500</v>
      </c>
      <c r="AY49" s="23" t="n">
        <f aca="false">205000-AY44</f>
        <v>42500</v>
      </c>
      <c r="AZ49" s="23" t="n">
        <f aca="false">205000-AZ44</f>
        <v>42500</v>
      </c>
      <c r="BA49" s="23" t="n">
        <f aca="false">205000-BA44</f>
        <v>42500</v>
      </c>
      <c r="BB49" s="23" t="n">
        <f aca="false">205000-BB44</f>
        <v>42500</v>
      </c>
      <c r="BC49" s="23" t="n">
        <f aca="false">205000-BC44</f>
        <v>42500</v>
      </c>
      <c r="BD49" s="23" t="n">
        <f aca="false">205000-BD44</f>
        <v>42500</v>
      </c>
      <c r="BE49" s="23" t="n">
        <f aca="false">205000-BE44</f>
        <v>42500</v>
      </c>
      <c r="BF49" s="23" t="n">
        <f aca="false">205000-BF44</f>
        <v>42500</v>
      </c>
      <c r="BG49" s="23" t="n">
        <f aca="false">205000-BG44</f>
        <v>42500</v>
      </c>
      <c r="BH49" s="23" t="n">
        <f aca="false">205000-BH44</f>
        <v>42500</v>
      </c>
      <c r="BI49" s="23" t="n">
        <f aca="false">205000-BI44</f>
        <v>42500</v>
      </c>
      <c r="BJ49" s="23" t="n">
        <f aca="false">205000-BJ44</f>
        <v>42500</v>
      </c>
      <c r="BK49" s="23" t="n">
        <f aca="false">205000-BK44</f>
        <v>192500</v>
      </c>
      <c r="BL49" s="23" t="n">
        <f aca="false">205000-BL44</f>
        <v>192500</v>
      </c>
      <c r="BM49" s="23" t="n">
        <f aca="false">205000-BM44</f>
        <v>192500</v>
      </c>
      <c r="BN49" s="23" t="n">
        <f aca="false">205000-BN44</f>
        <v>192500</v>
      </c>
      <c r="BO49" s="23" t="n">
        <f aca="false">205000-BO44</f>
        <v>192500</v>
      </c>
      <c r="BP49" s="23" t="n">
        <f aca="false">205000-BP44</f>
        <v>192500</v>
      </c>
      <c r="BQ49" s="23" t="n">
        <f aca="false">205000-BQ44</f>
        <v>192500</v>
      </c>
      <c r="BR49" s="23" t="n">
        <f aca="false">205000-BR44</f>
        <v>192500</v>
      </c>
      <c r="BS49" s="23" t="n">
        <f aca="false">205000-BS44</f>
        <v>192500</v>
      </c>
      <c r="BT49" s="23" t="n">
        <f aca="false">205000-BT44</f>
        <v>192500</v>
      </c>
      <c r="BU49" s="23" t="n">
        <f aca="false">205000-BU44</f>
        <v>192500</v>
      </c>
      <c r="BV49" s="23" t="n">
        <f aca="false">205000-BV44</f>
        <v>192500</v>
      </c>
    </row>
    <row r="50" customFormat="false" ht="12.75" hidden="false" customHeight="false" outlineLevel="0" collapsed="false">
      <c r="J50" s="77"/>
      <c r="K50" s="77"/>
    </row>
    <row r="51" customFormat="false" ht="12.75" hidden="false" customHeight="false" outlineLevel="0" collapsed="false">
      <c r="B51" s="47" t="s">
        <v>72</v>
      </c>
      <c r="C51" s="47"/>
      <c r="H51" s="0" t="n">
        <v>0</v>
      </c>
      <c r="I51" s="0" t="n">
        <v>0</v>
      </c>
      <c r="J51" s="77"/>
      <c r="K51" s="77"/>
      <c r="L51" s="0" t="n">
        <v>0</v>
      </c>
      <c r="M51" s="0" t="n">
        <v>0</v>
      </c>
      <c r="N51" s="0" t="n">
        <v>0</v>
      </c>
      <c r="O51" s="0" t="n">
        <v>0</v>
      </c>
      <c r="P51" s="0" t="n">
        <v>0</v>
      </c>
      <c r="Q51" s="0" t="n">
        <v>0</v>
      </c>
      <c r="R51" s="0" t="n">
        <v>0</v>
      </c>
      <c r="S51" s="0" t="n">
        <v>0</v>
      </c>
      <c r="T51" s="0" t="n">
        <v>0</v>
      </c>
      <c r="U51" s="0" t="n">
        <v>0</v>
      </c>
      <c r="V51" s="0" t="n">
        <v>0</v>
      </c>
      <c r="W51" s="0" t="n">
        <v>0</v>
      </c>
      <c r="X51" s="0" t="n">
        <v>0</v>
      </c>
      <c r="Y51" s="0" t="n">
        <v>0</v>
      </c>
      <c r="Z51" s="0" t="n">
        <v>0</v>
      </c>
      <c r="AA51" s="0" t="n">
        <v>0</v>
      </c>
      <c r="AB51" s="0" t="n">
        <v>0</v>
      </c>
      <c r="AC51" s="0" t="n">
        <v>0</v>
      </c>
      <c r="AD51" s="0" t="n">
        <v>0</v>
      </c>
      <c r="AE51" s="0" t="n">
        <v>0</v>
      </c>
      <c r="AF51" s="0" t="n">
        <v>0</v>
      </c>
      <c r="AG51" s="0" t="n">
        <v>0</v>
      </c>
      <c r="AH51" s="0" t="n">
        <v>0</v>
      </c>
      <c r="AI51" s="0" t="n">
        <v>0</v>
      </c>
      <c r="AJ51" s="0" t="n">
        <v>0</v>
      </c>
      <c r="AK51" s="0" t="n">
        <v>0</v>
      </c>
      <c r="AL51" s="0" t="n">
        <v>0</v>
      </c>
      <c r="AM51" s="0" t="n">
        <v>0</v>
      </c>
      <c r="AN51" s="0" t="n">
        <v>0</v>
      </c>
      <c r="AO51" s="0" t="n">
        <v>0</v>
      </c>
      <c r="AP51" s="0" t="n">
        <v>0</v>
      </c>
      <c r="AQ51" s="0" t="n">
        <v>0</v>
      </c>
      <c r="AR51" s="0" t="n">
        <v>0</v>
      </c>
      <c r="AS51" s="0" t="n">
        <v>0</v>
      </c>
      <c r="AT51" s="0" t="n">
        <v>0</v>
      </c>
      <c r="AU51" s="0" t="n">
        <v>0</v>
      </c>
      <c r="AV51" s="0" t="n">
        <v>0</v>
      </c>
      <c r="AW51" s="0" t="n">
        <v>0</v>
      </c>
      <c r="AX51" s="0" t="n">
        <v>0</v>
      </c>
      <c r="AY51" s="0" t="n">
        <v>0</v>
      </c>
      <c r="AZ51" s="0" t="n">
        <v>0</v>
      </c>
      <c r="BA51" s="0" t="n">
        <v>0</v>
      </c>
      <c r="BB51" s="0" t="n">
        <v>0</v>
      </c>
      <c r="BC51" s="0" t="n">
        <v>0</v>
      </c>
      <c r="BD51" s="0" t="n">
        <v>0</v>
      </c>
      <c r="BE51" s="0" t="n">
        <v>0</v>
      </c>
      <c r="BF51" s="0" t="n">
        <v>0</v>
      </c>
      <c r="BG51" s="0" t="n">
        <v>0</v>
      </c>
      <c r="BH51" s="0" t="n">
        <v>0</v>
      </c>
      <c r="BI51" s="0" t="n">
        <v>0</v>
      </c>
      <c r="BJ51" s="0" t="n">
        <v>0</v>
      </c>
      <c r="BK51" s="0" t="n">
        <v>0</v>
      </c>
      <c r="BL51" s="23" t="n">
        <f aca="false">BL40</f>
        <v>12500</v>
      </c>
      <c r="BM51" s="23" t="n">
        <f aca="false">BM40</f>
        <v>12500</v>
      </c>
      <c r="BN51" s="23" t="n">
        <f aca="false">BN40</f>
        <v>12500</v>
      </c>
      <c r="BO51" s="23" t="n">
        <f aca="false">BO40</f>
        <v>12500</v>
      </c>
      <c r="BP51" s="23" t="n">
        <f aca="false">BP40</f>
        <v>12500</v>
      </c>
      <c r="BQ51" s="23" t="n">
        <f aca="false">BQ40</f>
        <v>12500</v>
      </c>
      <c r="BR51" s="23" t="n">
        <f aca="false">BR40</f>
        <v>12500</v>
      </c>
      <c r="BS51" s="23" t="n">
        <f aca="false">BS40</f>
        <v>12500</v>
      </c>
      <c r="BT51" s="23" t="n">
        <f aca="false">BT40</f>
        <v>12500</v>
      </c>
      <c r="BU51" s="23" t="n">
        <f aca="false">BU40</f>
        <v>12500</v>
      </c>
      <c r="BV51" s="23" t="n">
        <f aca="false">BV40</f>
        <v>12500</v>
      </c>
    </row>
    <row r="52" customFormat="false" ht="12.75" hidden="false" customHeight="false" outlineLevel="0" collapsed="false">
      <c r="J52" s="77"/>
      <c r="K52" s="77"/>
    </row>
    <row r="53" customFormat="false" ht="12.75" hidden="false" customHeight="false" outlineLevel="0" collapsed="false">
      <c r="B53" s="47" t="s">
        <v>73</v>
      </c>
      <c r="C53" s="47"/>
      <c r="H53" s="23" t="n">
        <f aca="false">H44-H51</f>
        <v>172200</v>
      </c>
      <c r="I53" s="23" t="n">
        <f aca="false">I44-I51</f>
        <v>172200</v>
      </c>
      <c r="J53" s="77"/>
      <c r="K53" s="77"/>
      <c r="L53" s="23" t="n">
        <f aca="false">L44-L51</f>
        <v>172200</v>
      </c>
      <c r="M53" s="23" t="n">
        <f aca="false">M44-M51</f>
        <v>172200</v>
      </c>
      <c r="N53" s="23" t="n">
        <f aca="false">N44-N51</f>
        <v>172200</v>
      </c>
      <c r="O53" s="23" t="n">
        <f aca="false">O44-O51</f>
        <v>176000</v>
      </c>
      <c r="P53" s="23" t="n">
        <f aca="false">P44-P51</f>
        <v>176000</v>
      </c>
      <c r="Q53" s="23" t="n">
        <f aca="false">Q44-Q51</f>
        <v>176000</v>
      </c>
      <c r="R53" s="23" t="n">
        <f aca="false">R44-R51</f>
        <v>176000</v>
      </c>
      <c r="S53" s="23" t="n">
        <f aca="false">S44-S51</f>
        <v>176000</v>
      </c>
      <c r="T53" s="23" t="n">
        <f aca="false">T44-T51</f>
        <v>176000</v>
      </c>
      <c r="U53" s="23" t="n">
        <f aca="false">U44-U51</f>
        <v>176000</v>
      </c>
      <c r="V53" s="23" t="n">
        <f aca="false">V44-V51</f>
        <v>176000</v>
      </c>
      <c r="W53" s="23" t="n">
        <f aca="false">W44-W51</f>
        <v>176000</v>
      </c>
      <c r="X53" s="23" t="n">
        <f aca="false">X44-X51</f>
        <v>176000</v>
      </c>
      <c r="Y53" s="23" t="n">
        <f aca="false">Y44-Y51</f>
        <v>176000</v>
      </c>
      <c r="Z53" s="23" t="n">
        <f aca="false">Z44-Z51</f>
        <v>176000</v>
      </c>
      <c r="AA53" s="23" t="n">
        <f aca="false">AA44-AA51</f>
        <v>162500</v>
      </c>
      <c r="AB53" s="23" t="n">
        <f aca="false">AB44-AB51</f>
        <v>162500</v>
      </c>
      <c r="AC53" s="23" t="n">
        <f aca="false">AC44-AC51</f>
        <v>162500</v>
      </c>
      <c r="AD53" s="23" t="n">
        <f aca="false">AD44-AD51</f>
        <v>162500</v>
      </c>
      <c r="AE53" s="23" t="n">
        <f aca="false">AE44-AE51</f>
        <v>162500</v>
      </c>
      <c r="AF53" s="23" t="n">
        <f aca="false">AF44-AF51</f>
        <v>162500</v>
      </c>
      <c r="AG53" s="23" t="n">
        <f aca="false">AG44-AG51</f>
        <v>162500</v>
      </c>
      <c r="AH53" s="23" t="n">
        <f aca="false">AH44-AH51</f>
        <v>162500</v>
      </c>
      <c r="AI53" s="23" t="n">
        <f aca="false">AI44-AI51</f>
        <v>162500</v>
      </c>
      <c r="AJ53" s="23" t="n">
        <f aca="false">AJ44-AJ51</f>
        <v>162500</v>
      </c>
      <c r="AK53" s="23" t="n">
        <f aca="false">AK44-AK51</f>
        <v>162500</v>
      </c>
      <c r="AL53" s="23" t="n">
        <f aca="false">AL44-AL51</f>
        <v>162500</v>
      </c>
      <c r="AM53" s="23" t="n">
        <f aca="false">AM44-AM51</f>
        <v>162500</v>
      </c>
      <c r="AN53" s="23" t="n">
        <f aca="false">AN44-AN51</f>
        <v>162500</v>
      </c>
      <c r="AO53" s="23" t="n">
        <f aca="false">AO44-AO51</f>
        <v>162500</v>
      </c>
      <c r="AP53" s="23" t="n">
        <f aca="false">AP44-AP51</f>
        <v>162500</v>
      </c>
      <c r="AQ53" s="23" t="n">
        <f aca="false">AQ44-AQ51</f>
        <v>162500</v>
      </c>
      <c r="AR53" s="23" t="n">
        <f aca="false">AR44-AR51</f>
        <v>162500</v>
      </c>
      <c r="AS53" s="23" t="n">
        <f aca="false">AS44-AS51</f>
        <v>162500</v>
      </c>
      <c r="AT53" s="23" t="n">
        <f aca="false">AT44-AT51</f>
        <v>162500</v>
      </c>
      <c r="AU53" s="23" t="n">
        <f aca="false">AU44-AU51</f>
        <v>162500</v>
      </c>
      <c r="AV53" s="23" t="n">
        <f aca="false">AV44-AV51</f>
        <v>162500</v>
      </c>
      <c r="AW53" s="23" t="n">
        <f aca="false">AW44-AW51</f>
        <v>162500</v>
      </c>
      <c r="AX53" s="23" t="n">
        <f aca="false">AX44-AX51</f>
        <v>162500</v>
      </c>
      <c r="AY53" s="23" t="n">
        <f aca="false">AY44-AY51</f>
        <v>162500</v>
      </c>
      <c r="AZ53" s="23" t="n">
        <f aca="false">AZ44-AZ51</f>
        <v>162500</v>
      </c>
      <c r="BA53" s="23" t="n">
        <f aca="false">BA44-BA51</f>
        <v>162500</v>
      </c>
      <c r="BB53" s="23" t="n">
        <f aca="false">BB44-BB51</f>
        <v>162500</v>
      </c>
      <c r="BC53" s="23" t="n">
        <f aca="false">BC44-BC51</f>
        <v>162500</v>
      </c>
      <c r="BD53" s="23" t="n">
        <f aca="false">BD44-BD51</f>
        <v>162500</v>
      </c>
      <c r="BE53" s="23" t="n">
        <f aca="false">BE44-BE51</f>
        <v>162500</v>
      </c>
      <c r="BF53" s="23" t="n">
        <f aca="false">BF44-BF51</f>
        <v>162500</v>
      </c>
      <c r="BG53" s="23" t="n">
        <f aca="false">BG44-BG51</f>
        <v>162500</v>
      </c>
      <c r="BH53" s="23" t="n">
        <f aca="false">BH44-BH51</f>
        <v>162500</v>
      </c>
      <c r="BI53" s="23" t="n">
        <f aca="false">BI44-BI51</f>
        <v>162500</v>
      </c>
      <c r="BJ53" s="23" t="n">
        <f aca="false">BJ44-BJ51</f>
        <v>162500</v>
      </c>
      <c r="BK53" s="23" t="n">
        <f aca="false">BK44-BK51</f>
        <v>12500</v>
      </c>
      <c r="BL53" s="23" t="n">
        <f aca="false">BL44-BL51</f>
        <v>0</v>
      </c>
      <c r="BM53" s="23" t="n">
        <f aca="false">BM44-BM51</f>
        <v>0</v>
      </c>
      <c r="BN53" s="23" t="n">
        <f aca="false">BN44-BN51</f>
        <v>0</v>
      </c>
      <c r="BO53" s="23" t="n">
        <f aca="false">BO44-BO51</f>
        <v>0</v>
      </c>
      <c r="BP53" s="23" t="n">
        <f aca="false">BP44-BP51</f>
        <v>0</v>
      </c>
      <c r="BQ53" s="23" t="n">
        <f aca="false">BQ44-BQ51</f>
        <v>0</v>
      </c>
      <c r="BR53" s="23" t="n">
        <f aca="false">BR44-BR51</f>
        <v>0</v>
      </c>
      <c r="BS53" s="23" t="n">
        <f aca="false">BS44-BS51</f>
        <v>0</v>
      </c>
      <c r="BT53" s="23" t="n">
        <f aca="false">BT44-BT51</f>
        <v>0</v>
      </c>
      <c r="BU53" s="23" t="n">
        <f aca="false">BU44-BU51</f>
        <v>0</v>
      </c>
      <c r="BV53" s="23" t="n">
        <f aca="false">BV44-BV51</f>
        <v>0</v>
      </c>
    </row>
    <row r="54" customFormat="false" ht="12.75" hidden="false" customHeight="false" outlineLevel="0" collapsed="false">
      <c r="J54" s="77"/>
      <c r="K54" s="77"/>
    </row>
    <row r="55" customFormat="false" ht="12.75" hidden="false" customHeight="false" outlineLevel="0" collapsed="false">
      <c r="J55" s="77"/>
      <c r="K55" s="77"/>
    </row>
    <row r="56" customFormat="false" ht="12.75" hidden="false" customHeight="false" outlineLevel="0" collapsed="false">
      <c r="J56" s="77"/>
      <c r="K56" s="77"/>
    </row>
    <row r="57" customFormat="false" ht="12.75" hidden="false" customHeight="false" outlineLevel="0" collapsed="false">
      <c r="J57" s="77"/>
      <c r="K57" s="77"/>
    </row>
    <row r="58" customFormat="false" ht="12.75" hidden="false" customHeight="false" outlineLevel="0" collapsed="false">
      <c r="J58" s="77"/>
      <c r="K58" s="77"/>
    </row>
    <row r="59" customFormat="false" ht="12.75" hidden="false" customHeight="false" outlineLevel="0" collapsed="false">
      <c r="J59" s="77"/>
      <c r="K59" s="77"/>
    </row>
    <row r="60" customFormat="false" ht="12.75" hidden="false" customHeight="false" outlineLevel="0" collapsed="false">
      <c r="J60" s="77"/>
      <c r="K60" s="77"/>
    </row>
    <row r="61" customFormat="false" ht="12.75" hidden="false" customHeight="false" outlineLevel="0" collapsed="false">
      <c r="J61" s="77"/>
      <c r="K61" s="77"/>
    </row>
    <row r="62" customFormat="false" ht="12.75" hidden="false" customHeight="false" outlineLevel="0" collapsed="false">
      <c r="J62" s="77"/>
      <c r="K62" s="77"/>
    </row>
    <row r="63" customFormat="false" ht="12.75" hidden="false" customHeight="false" outlineLevel="0" collapsed="false">
      <c r="J63" s="77"/>
      <c r="K63" s="77"/>
    </row>
    <row r="64" customFormat="false" ht="12.75" hidden="false" customHeight="false" outlineLevel="0" collapsed="false">
      <c r="J64" s="77"/>
      <c r="K64" s="77"/>
    </row>
    <row r="65" customFormat="false" ht="12.75" hidden="false" customHeight="false" outlineLevel="0" collapsed="false">
      <c r="J65" s="77"/>
      <c r="K65" s="77"/>
    </row>
    <row r="66" customFormat="false" ht="12.75" hidden="false" customHeight="false" outlineLevel="0" collapsed="false">
      <c r="J66" s="77"/>
      <c r="K66" s="77"/>
    </row>
    <row r="67" customFormat="false" ht="12.75" hidden="false" customHeight="false" outlineLevel="0" collapsed="false">
      <c r="J67" s="77"/>
      <c r="K67" s="77"/>
    </row>
    <row r="68" customFormat="false" ht="12.75" hidden="false" customHeight="false" outlineLevel="0" collapsed="false">
      <c r="J68" s="77"/>
      <c r="K68" s="77"/>
    </row>
    <row r="69" customFormat="false" ht="12.75" hidden="false" customHeight="false" outlineLevel="0" collapsed="false">
      <c r="J69" s="77"/>
      <c r="K69" s="77"/>
    </row>
    <row r="70" customFormat="false" ht="12.75" hidden="false" customHeight="false" outlineLevel="0" collapsed="false">
      <c r="J70" s="77"/>
      <c r="K70" s="77"/>
    </row>
    <row r="71" customFormat="false" ht="12.75" hidden="false" customHeight="false" outlineLevel="0" collapsed="false">
      <c r="J71" s="77"/>
      <c r="K71" s="77"/>
    </row>
    <row r="72" customFormat="false" ht="12.75" hidden="false" customHeight="false" outlineLevel="0" collapsed="false">
      <c r="J72" s="77"/>
      <c r="K72" s="77"/>
    </row>
    <row r="73" customFormat="false" ht="12.75" hidden="false" customHeight="false" outlineLevel="0" collapsed="false">
      <c r="J73" s="77"/>
      <c r="K73" s="77"/>
    </row>
    <row r="74" customFormat="false" ht="12.75" hidden="false" customHeight="false" outlineLevel="0" collapsed="false">
      <c r="J74" s="77"/>
      <c r="K74" s="77"/>
    </row>
    <row r="75" customFormat="false" ht="12.75" hidden="false" customHeight="false" outlineLevel="0" collapsed="false">
      <c r="J75" s="77"/>
      <c r="K75" s="77"/>
    </row>
    <row r="76" customFormat="false" ht="12.75" hidden="false" customHeight="false" outlineLevel="0" collapsed="false">
      <c r="J76" s="77"/>
      <c r="K76" s="77"/>
    </row>
    <row r="77" customFormat="false" ht="12.75" hidden="false" customHeight="false" outlineLevel="0" collapsed="false">
      <c r="J77" s="77"/>
      <c r="K77" s="77"/>
    </row>
    <row r="78" customFormat="false" ht="12.75" hidden="false" customHeight="false" outlineLevel="0" collapsed="false">
      <c r="J78" s="77"/>
      <c r="K78" s="77"/>
    </row>
    <row r="79" customFormat="false" ht="12.75" hidden="false" customHeight="false" outlineLevel="0" collapsed="false">
      <c r="J79" s="77"/>
      <c r="K79" s="77"/>
    </row>
    <row r="80" customFormat="false" ht="12.75" hidden="false" customHeight="false" outlineLevel="0" collapsed="false">
      <c r="J80" s="77"/>
      <c r="K80" s="77"/>
    </row>
    <row r="81" customFormat="false" ht="12.75" hidden="false" customHeight="false" outlineLevel="0" collapsed="false">
      <c r="J81" s="77"/>
      <c r="K81" s="77"/>
    </row>
    <row r="82" customFormat="false" ht="12.75" hidden="false" customHeight="false" outlineLevel="0" collapsed="false">
      <c r="J82" s="77"/>
      <c r="K82" s="77"/>
    </row>
    <row r="83" customFormat="false" ht="12.75" hidden="false" customHeight="false" outlineLevel="0" collapsed="false">
      <c r="J83" s="77"/>
      <c r="K83" s="77"/>
    </row>
    <row r="84" customFormat="false" ht="12.75" hidden="false" customHeight="false" outlineLevel="0" collapsed="false">
      <c r="J84" s="77"/>
      <c r="K84" s="77"/>
    </row>
    <row r="85" customFormat="false" ht="12.75" hidden="false" customHeight="false" outlineLevel="0" collapsed="false">
      <c r="J85" s="77"/>
      <c r="K85" s="77"/>
    </row>
    <row r="86" customFormat="false" ht="12.75" hidden="false" customHeight="false" outlineLevel="0" collapsed="false">
      <c r="J86" s="77"/>
      <c r="K86" s="77"/>
    </row>
    <row r="87" customFormat="false" ht="12.75" hidden="false" customHeight="false" outlineLevel="0" collapsed="false">
      <c r="J87" s="77"/>
      <c r="K87" s="77"/>
    </row>
    <row r="88" customFormat="false" ht="12.75" hidden="false" customHeight="false" outlineLevel="0" collapsed="false">
      <c r="J88" s="77"/>
      <c r="K88" s="77"/>
    </row>
    <row r="89" customFormat="false" ht="12.75" hidden="false" customHeight="false" outlineLevel="0" collapsed="false">
      <c r="J89" s="77"/>
      <c r="K89" s="77"/>
    </row>
    <row r="90" customFormat="false" ht="12.75" hidden="false" customHeight="false" outlineLevel="0" collapsed="false">
      <c r="J90" s="77"/>
      <c r="K90" s="77"/>
    </row>
    <row r="91" customFormat="false" ht="12.75" hidden="false" customHeight="false" outlineLevel="0" collapsed="false">
      <c r="J91" s="77"/>
      <c r="K91" s="77"/>
    </row>
    <row r="92" customFormat="false" ht="12.75" hidden="false" customHeight="false" outlineLevel="0" collapsed="false">
      <c r="J92" s="77"/>
      <c r="K92" s="77"/>
    </row>
    <row r="93" customFormat="false" ht="12.75" hidden="false" customHeight="false" outlineLevel="0" collapsed="false">
      <c r="J93" s="77"/>
      <c r="K93" s="77"/>
    </row>
    <row r="94" customFormat="false" ht="12.75" hidden="false" customHeight="false" outlineLevel="0" collapsed="false">
      <c r="J94" s="77"/>
      <c r="K94" s="77"/>
    </row>
    <row r="95" customFormat="false" ht="12.75" hidden="false" customHeight="false" outlineLevel="0" collapsed="false">
      <c r="J95" s="77"/>
      <c r="K95" s="77"/>
    </row>
    <row r="96" customFormat="false" ht="12.75" hidden="false" customHeight="false" outlineLevel="0" collapsed="false">
      <c r="J96" s="77"/>
      <c r="K96" s="77"/>
    </row>
    <row r="97" customFormat="false" ht="12.75" hidden="false" customHeight="false" outlineLevel="0" collapsed="false">
      <c r="J97" s="77"/>
      <c r="K97" s="77"/>
    </row>
    <row r="98" customFormat="false" ht="12.75" hidden="false" customHeight="false" outlineLevel="0" collapsed="false">
      <c r="J98" s="77"/>
      <c r="K98" s="77"/>
    </row>
    <row r="99" customFormat="false" ht="12.75" hidden="false" customHeight="false" outlineLevel="0" collapsed="false">
      <c r="J99" s="77"/>
      <c r="K99" s="77"/>
    </row>
    <row r="100" customFormat="false" ht="12.75" hidden="false" customHeight="false" outlineLevel="0" collapsed="false">
      <c r="J100" s="77"/>
      <c r="K100" s="77"/>
    </row>
    <row r="101" customFormat="false" ht="12.75" hidden="false" customHeight="false" outlineLevel="0" collapsed="false">
      <c r="J101" s="77"/>
      <c r="K101" s="77"/>
    </row>
    <row r="102" customFormat="false" ht="12.75" hidden="false" customHeight="false" outlineLevel="0" collapsed="false">
      <c r="J102" s="77"/>
      <c r="K102" s="77"/>
    </row>
    <row r="103" customFormat="false" ht="12.75" hidden="false" customHeight="false" outlineLevel="0" collapsed="false">
      <c r="J103" s="77"/>
      <c r="K103" s="77"/>
    </row>
    <row r="104" customFormat="false" ht="12.75" hidden="false" customHeight="false" outlineLevel="0" collapsed="false">
      <c r="J104" s="77"/>
      <c r="K104" s="77"/>
    </row>
    <row r="105" customFormat="false" ht="12.75" hidden="false" customHeight="false" outlineLevel="0" collapsed="false">
      <c r="J105" s="77"/>
      <c r="K105" s="77"/>
    </row>
    <row r="106" customFormat="false" ht="12.75" hidden="false" customHeight="false" outlineLevel="0" collapsed="false">
      <c r="J106" s="77"/>
      <c r="K106" s="77"/>
    </row>
    <row r="107" customFormat="false" ht="12.75" hidden="false" customHeight="false" outlineLevel="0" collapsed="false">
      <c r="J107" s="77"/>
      <c r="K107" s="77"/>
    </row>
    <row r="108" customFormat="false" ht="12.75" hidden="false" customHeight="false" outlineLevel="0" collapsed="false">
      <c r="J108" s="77"/>
      <c r="K108" s="77"/>
    </row>
    <row r="109" customFormat="false" ht="12.75" hidden="false" customHeight="false" outlineLevel="0" collapsed="false">
      <c r="J109" s="77"/>
      <c r="K109" s="77"/>
    </row>
    <row r="110" customFormat="false" ht="12.75" hidden="false" customHeight="false" outlineLevel="0" collapsed="false">
      <c r="J110" s="77"/>
      <c r="K110" s="77"/>
    </row>
    <row r="111" customFormat="false" ht="12.75" hidden="false" customHeight="false" outlineLevel="0" collapsed="false">
      <c r="J111" s="77"/>
      <c r="K111" s="77"/>
    </row>
    <row r="112" customFormat="false" ht="12.75" hidden="false" customHeight="false" outlineLevel="0" collapsed="false">
      <c r="J112" s="77"/>
      <c r="K112" s="77"/>
    </row>
    <row r="113" customFormat="false" ht="12.75" hidden="false" customHeight="false" outlineLevel="0" collapsed="false">
      <c r="J113" s="77"/>
      <c r="K113" s="77"/>
    </row>
    <row r="114" customFormat="false" ht="12.75" hidden="false" customHeight="false" outlineLevel="0" collapsed="false">
      <c r="J114" s="77"/>
      <c r="K114" s="77"/>
    </row>
    <row r="115" customFormat="false" ht="12.75" hidden="false" customHeight="false" outlineLevel="0" collapsed="false">
      <c r="J115" s="77"/>
      <c r="K115" s="77"/>
    </row>
    <row r="116" customFormat="false" ht="12.75" hidden="false" customHeight="false" outlineLevel="0" collapsed="false">
      <c r="J116" s="77"/>
      <c r="K116" s="77"/>
    </row>
    <row r="117" customFormat="false" ht="12.75" hidden="false" customHeight="false" outlineLevel="0" collapsed="false">
      <c r="J117" s="77"/>
      <c r="K117" s="77"/>
    </row>
    <row r="118" customFormat="false" ht="12.75" hidden="false" customHeight="false" outlineLevel="0" collapsed="false">
      <c r="J118" s="77"/>
      <c r="K118" s="77"/>
    </row>
    <row r="119" customFormat="false" ht="12.75" hidden="false" customHeight="false" outlineLevel="0" collapsed="false">
      <c r="J119" s="77"/>
      <c r="K119" s="77"/>
    </row>
    <row r="120" customFormat="false" ht="12.75" hidden="false" customHeight="false" outlineLevel="0" collapsed="false">
      <c r="J120" s="77"/>
      <c r="K120" s="77"/>
    </row>
    <row r="121" customFormat="false" ht="12.75" hidden="false" customHeight="false" outlineLevel="0" collapsed="false">
      <c r="J121" s="77"/>
      <c r="K121" s="77"/>
    </row>
    <row r="122" customFormat="false" ht="12.75" hidden="false" customHeight="false" outlineLevel="0" collapsed="false">
      <c r="J122" s="77"/>
      <c r="K122" s="77"/>
    </row>
    <row r="123" customFormat="false" ht="12.75" hidden="false" customHeight="false" outlineLevel="0" collapsed="false">
      <c r="J123" s="77"/>
      <c r="K123" s="77"/>
    </row>
    <row r="124" customFormat="false" ht="12.75" hidden="false" customHeight="false" outlineLevel="0" collapsed="false">
      <c r="J124" s="77"/>
      <c r="K124" s="77"/>
    </row>
    <row r="125" customFormat="false" ht="12.75" hidden="false" customHeight="false" outlineLevel="0" collapsed="false">
      <c r="J125" s="77"/>
      <c r="K125" s="77"/>
    </row>
    <row r="126" customFormat="false" ht="12.75" hidden="false" customHeight="false" outlineLevel="0" collapsed="false">
      <c r="J126" s="77"/>
      <c r="K126" s="77"/>
    </row>
    <row r="127" customFormat="false" ht="12.75" hidden="false" customHeight="false" outlineLevel="0" collapsed="false">
      <c r="J127" s="77"/>
      <c r="K127" s="77"/>
    </row>
    <row r="128" customFormat="false" ht="12.75" hidden="false" customHeight="false" outlineLevel="0" collapsed="false">
      <c r="J128" s="77"/>
      <c r="K128" s="77"/>
    </row>
    <row r="129" customFormat="false" ht="12.75" hidden="false" customHeight="false" outlineLevel="0" collapsed="false">
      <c r="J129" s="77"/>
      <c r="K129" s="77"/>
    </row>
    <row r="130" customFormat="false" ht="12.75" hidden="false" customHeight="false" outlineLevel="0" collapsed="false">
      <c r="J130" s="77"/>
      <c r="K130" s="77"/>
    </row>
    <row r="131" customFormat="false" ht="12.75" hidden="false" customHeight="false" outlineLevel="0" collapsed="false">
      <c r="J131" s="77"/>
      <c r="K131" s="77"/>
    </row>
    <row r="132" customFormat="false" ht="12.75" hidden="false" customHeight="false" outlineLevel="0" collapsed="false">
      <c r="J132" s="77"/>
      <c r="K132" s="77"/>
    </row>
    <row r="133" customFormat="false" ht="12.75" hidden="false" customHeight="false" outlineLevel="0" collapsed="false">
      <c r="J133" s="77"/>
      <c r="K133" s="77"/>
    </row>
    <row r="134" customFormat="false" ht="12.75" hidden="false" customHeight="false" outlineLevel="0" collapsed="false">
      <c r="J134" s="77"/>
      <c r="K134" s="77"/>
    </row>
    <row r="135" customFormat="false" ht="12.75" hidden="false" customHeight="false" outlineLevel="0" collapsed="false">
      <c r="J135" s="77"/>
      <c r="K135" s="77"/>
    </row>
    <row r="136" customFormat="false" ht="12.75" hidden="false" customHeight="false" outlineLevel="0" collapsed="false">
      <c r="J136" s="77"/>
      <c r="K136" s="77"/>
    </row>
    <row r="137" customFormat="false" ht="12.75" hidden="false" customHeight="false" outlineLevel="0" collapsed="false">
      <c r="J137" s="77"/>
      <c r="K137" s="77"/>
    </row>
    <row r="138" customFormat="false" ht="12.75" hidden="false" customHeight="false" outlineLevel="0" collapsed="false">
      <c r="J138" s="77"/>
      <c r="K138" s="77"/>
    </row>
    <row r="139" customFormat="false" ht="12.75" hidden="false" customHeight="false" outlineLevel="0" collapsed="false">
      <c r="J139" s="77"/>
      <c r="K139" s="77"/>
    </row>
    <row r="140" customFormat="false" ht="12.75" hidden="false" customHeight="false" outlineLevel="0" collapsed="false">
      <c r="J140" s="77"/>
      <c r="K140" s="77"/>
    </row>
    <row r="141" customFormat="false" ht="12.75" hidden="false" customHeight="false" outlineLevel="0" collapsed="false">
      <c r="J141" s="77"/>
      <c r="K141" s="77"/>
    </row>
    <row r="142" customFormat="false" ht="12.75" hidden="false" customHeight="false" outlineLevel="0" collapsed="false">
      <c r="J142" s="77"/>
      <c r="K142" s="77"/>
    </row>
    <row r="143" customFormat="false" ht="12.75" hidden="false" customHeight="false" outlineLevel="0" collapsed="false">
      <c r="J143" s="77"/>
      <c r="K143" s="77"/>
    </row>
    <row r="144" customFormat="false" ht="12.75" hidden="false" customHeight="false" outlineLevel="0" collapsed="false">
      <c r="J144" s="77"/>
      <c r="K144" s="77"/>
    </row>
    <row r="145" customFormat="false" ht="12.75" hidden="false" customHeight="false" outlineLevel="0" collapsed="false">
      <c r="J145" s="77"/>
      <c r="K145" s="77"/>
    </row>
    <row r="146" customFormat="false" ht="12.75" hidden="false" customHeight="false" outlineLevel="0" collapsed="false">
      <c r="J146" s="77"/>
      <c r="K146" s="77"/>
    </row>
    <row r="147" customFormat="false" ht="12.75" hidden="false" customHeight="false" outlineLevel="0" collapsed="false">
      <c r="J147" s="77"/>
      <c r="K147" s="77"/>
    </row>
    <row r="148" customFormat="false" ht="12.75" hidden="false" customHeight="false" outlineLevel="0" collapsed="false">
      <c r="J148" s="77"/>
      <c r="K148" s="77"/>
    </row>
    <row r="149" customFormat="false" ht="12.75" hidden="false" customHeight="false" outlineLevel="0" collapsed="false">
      <c r="J149" s="77"/>
      <c r="K149" s="77"/>
    </row>
    <row r="150" customFormat="false" ht="12.75" hidden="false" customHeight="false" outlineLevel="0" collapsed="false">
      <c r="J150" s="77"/>
      <c r="K150" s="77"/>
    </row>
    <row r="151" customFormat="false" ht="12.75" hidden="false" customHeight="false" outlineLevel="0" collapsed="false">
      <c r="J151" s="77"/>
      <c r="K151" s="77"/>
    </row>
    <row r="152" customFormat="false" ht="12.75" hidden="false" customHeight="false" outlineLevel="0" collapsed="false">
      <c r="J152" s="77"/>
      <c r="K152" s="77"/>
    </row>
    <row r="153" customFormat="false" ht="12.75" hidden="false" customHeight="false" outlineLevel="0" collapsed="false">
      <c r="J153" s="77"/>
      <c r="K153" s="77"/>
    </row>
    <row r="154" customFormat="false" ht="12.75" hidden="false" customHeight="false" outlineLevel="0" collapsed="false">
      <c r="J154" s="77"/>
      <c r="K154" s="77"/>
    </row>
    <row r="155" customFormat="false" ht="12.75" hidden="false" customHeight="false" outlineLevel="0" collapsed="false">
      <c r="J155" s="77"/>
      <c r="K155" s="77"/>
    </row>
    <row r="156" customFormat="false" ht="12.75" hidden="false" customHeight="false" outlineLevel="0" collapsed="false">
      <c r="J156" s="77"/>
      <c r="K156" s="77"/>
    </row>
    <row r="157" customFormat="false" ht="12.75" hidden="false" customHeight="false" outlineLevel="0" collapsed="false">
      <c r="J157" s="77"/>
      <c r="K157" s="77"/>
    </row>
    <row r="158" customFormat="false" ht="12.75" hidden="false" customHeight="false" outlineLevel="0" collapsed="false">
      <c r="J158" s="77"/>
      <c r="K158" s="77"/>
    </row>
    <row r="159" customFormat="false" ht="12.75" hidden="false" customHeight="false" outlineLevel="0" collapsed="false">
      <c r="J159" s="77"/>
      <c r="K159" s="77"/>
    </row>
    <row r="160" customFormat="false" ht="12.75" hidden="false" customHeight="false" outlineLevel="0" collapsed="false">
      <c r="J160" s="77"/>
      <c r="K160" s="77"/>
    </row>
    <row r="161" customFormat="false" ht="12.75" hidden="false" customHeight="false" outlineLevel="0" collapsed="false">
      <c r="J161" s="77"/>
      <c r="K161" s="77"/>
    </row>
    <row r="162" customFormat="false" ht="12.75" hidden="false" customHeight="false" outlineLevel="0" collapsed="false">
      <c r="J162" s="77"/>
      <c r="K162" s="77"/>
    </row>
    <row r="163" customFormat="false" ht="12.75" hidden="false" customHeight="false" outlineLevel="0" collapsed="false">
      <c r="J163" s="77"/>
      <c r="K163" s="77"/>
    </row>
    <row r="164" customFormat="false" ht="12.75" hidden="false" customHeight="false" outlineLevel="0" collapsed="false">
      <c r="J164" s="77"/>
      <c r="K164" s="77"/>
    </row>
    <row r="165" customFormat="false" ht="12.75" hidden="false" customHeight="false" outlineLevel="0" collapsed="false">
      <c r="J165" s="77"/>
      <c r="K165" s="77"/>
    </row>
    <row r="166" customFormat="false" ht="12.75" hidden="false" customHeight="false" outlineLevel="0" collapsed="false">
      <c r="J166" s="77"/>
      <c r="K166" s="77"/>
    </row>
    <row r="167" customFormat="false" ht="12.75" hidden="false" customHeight="false" outlineLevel="0" collapsed="false">
      <c r="J167" s="77"/>
      <c r="K167" s="77"/>
    </row>
    <row r="168" customFormat="false" ht="12.75" hidden="false" customHeight="false" outlineLevel="0" collapsed="false">
      <c r="J168" s="77"/>
      <c r="K168" s="77"/>
    </row>
    <row r="169" customFormat="false" ht="12.75" hidden="false" customHeight="false" outlineLevel="0" collapsed="false">
      <c r="J169" s="77"/>
      <c r="K169" s="77"/>
    </row>
    <row r="170" customFormat="false" ht="12.75" hidden="false" customHeight="false" outlineLevel="0" collapsed="false">
      <c r="J170" s="77"/>
      <c r="K170" s="77"/>
    </row>
    <row r="171" customFormat="false" ht="12.75" hidden="false" customHeight="false" outlineLevel="0" collapsed="false">
      <c r="J171" s="77"/>
      <c r="K171" s="77"/>
    </row>
    <row r="172" customFormat="false" ht="12.75" hidden="false" customHeight="false" outlineLevel="0" collapsed="false">
      <c r="J172" s="77"/>
      <c r="K172" s="77"/>
    </row>
    <row r="173" customFormat="false" ht="12.75" hidden="false" customHeight="false" outlineLevel="0" collapsed="false">
      <c r="J173" s="77"/>
      <c r="K173" s="77"/>
    </row>
    <row r="174" customFormat="false" ht="12.75" hidden="false" customHeight="false" outlineLevel="0" collapsed="false">
      <c r="J174" s="77"/>
      <c r="K174" s="77"/>
    </row>
    <row r="175" customFormat="false" ht="12.75" hidden="false" customHeight="false" outlineLevel="0" collapsed="false">
      <c r="J175" s="77"/>
      <c r="K175" s="77"/>
    </row>
    <row r="176" customFormat="false" ht="12.75" hidden="false" customHeight="false" outlineLevel="0" collapsed="false">
      <c r="J176" s="77"/>
      <c r="K176" s="77"/>
    </row>
    <row r="177" customFormat="false" ht="12.75" hidden="false" customHeight="false" outlineLevel="0" collapsed="false">
      <c r="J177" s="77"/>
      <c r="K177" s="77"/>
    </row>
    <row r="178" customFormat="false" ht="12.75" hidden="false" customHeight="false" outlineLevel="0" collapsed="false">
      <c r="J178" s="77"/>
      <c r="K178" s="77"/>
    </row>
    <row r="179" customFormat="false" ht="12.75" hidden="false" customHeight="false" outlineLevel="0" collapsed="false">
      <c r="J179" s="77"/>
      <c r="K179" s="77"/>
    </row>
    <row r="180" customFormat="false" ht="12.75" hidden="false" customHeight="false" outlineLevel="0" collapsed="false">
      <c r="J180" s="77"/>
      <c r="K180" s="77"/>
    </row>
    <row r="181" customFormat="false" ht="12.75" hidden="false" customHeight="false" outlineLevel="0" collapsed="false">
      <c r="J181" s="77"/>
      <c r="K181" s="77"/>
    </row>
    <row r="182" customFormat="false" ht="12.75" hidden="false" customHeight="false" outlineLevel="0" collapsed="false">
      <c r="J182" s="77"/>
      <c r="K182" s="77"/>
    </row>
    <row r="183" customFormat="false" ht="12.75" hidden="false" customHeight="false" outlineLevel="0" collapsed="false">
      <c r="J183" s="77"/>
      <c r="K183" s="77"/>
    </row>
    <row r="184" customFormat="false" ht="12.75" hidden="false" customHeight="false" outlineLevel="0" collapsed="false">
      <c r="J184" s="77"/>
      <c r="K184" s="77"/>
    </row>
    <row r="185" customFormat="false" ht="12.75" hidden="false" customHeight="false" outlineLevel="0" collapsed="false">
      <c r="J185" s="77"/>
      <c r="K185" s="77"/>
    </row>
    <row r="186" customFormat="false" ht="12.75" hidden="false" customHeight="false" outlineLevel="0" collapsed="false">
      <c r="J186" s="77"/>
      <c r="K186" s="77"/>
    </row>
    <row r="187" customFormat="false" ht="12.75" hidden="false" customHeight="false" outlineLevel="0" collapsed="false">
      <c r="J187" s="77"/>
      <c r="K187" s="77"/>
    </row>
    <row r="188" customFormat="false" ht="12.75" hidden="false" customHeight="false" outlineLevel="0" collapsed="false">
      <c r="J188" s="77"/>
      <c r="K188" s="77"/>
    </row>
    <row r="189" customFormat="false" ht="12.75" hidden="false" customHeight="false" outlineLevel="0" collapsed="false">
      <c r="J189" s="77"/>
      <c r="K189" s="77"/>
    </row>
    <row r="190" customFormat="false" ht="12.75" hidden="false" customHeight="false" outlineLevel="0" collapsed="false">
      <c r="J190" s="77"/>
      <c r="K190" s="77"/>
    </row>
    <row r="191" customFormat="false" ht="12.75" hidden="false" customHeight="false" outlineLevel="0" collapsed="false">
      <c r="J191" s="77"/>
      <c r="K191" s="77"/>
    </row>
    <row r="192" customFormat="false" ht="12.75" hidden="false" customHeight="false" outlineLevel="0" collapsed="false">
      <c r="J192" s="77"/>
      <c r="K192" s="77"/>
    </row>
    <row r="193" customFormat="false" ht="12.75" hidden="false" customHeight="false" outlineLevel="0" collapsed="false">
      <c r="J193" s="77"/>
      <c r="K193" s="77"/>
    </row>
    <row r="194" customFormat="false" ht="12.75" hidden="false" customHeight="false" outlineLevel="0" collapsed="false">
      <c r="J194" s="77"/>
      <c r="K194" s="77"/>
    </row>
    <row r="195" customFormat="false" ht="12.75" hidden="false" customHeight="false" outlineLevel="0" collapsed="false">
      <c r="J195" s="77"/>
      <c r="K195" s="77"/>
    </row>
    <row r="196" customFormat="false" ht="12.75" hidden="false" customHeight="false" outlineLevel="0" collapsed="false">
      <c r="J196" s="77"/>
      <c r="K196" s="77"/>
    </row>
    <row r="197" customFormat="false" ht="12.75" hidden="false" customHeight="false" outlineLevel="0" collapsed="false">
      <c r="J197" s="77"/>
      <c r="K197" s="77"/>
    </row>
    <row r="198" customFormat="false" ht="12.75" hidden="false" customHeight="false" outlineLevel="0" collapsed="false">
      <c r="J198" s="77"/>
      <c r="K198" s="77"/>
    </row>
    <row r="199" customFormat="false" ht="12.75" hidden="false" customHeight="false" outlineLevel="0" collapsed="false">
      <c r="J199" s="77"/>
      <c r="K199" s="77"/>
    </row>
    <row r="200" customFormat="false" ht="12.75" hidden="false" customHeight="false" outlineLevel="0" collapsed="false">
      <c r="J200" s="77"/>
      <c r="K200" s="77"/>
    </row>
    <row r="201" customFormat="false" ht="12.75" hidden="false" customHeight="false" outlineLevel="0" collapsed="false">
      <c r="J201" s="77"/>
      <c r="K201" s="77"/>
    </row>
    <row r="202" customFormat="false" ht="12.75" hidden="false" customHeight="false" outlineLevel="0" collapsed="false">
      <c r="J202" s="77"/>
      <c r="K202" s="77"/>
    </row>
    <row r="203" customFormat="false" ht="12.75" hidden="false" customHeight="false" outlineLevel="0" collapsed="false">
      <c r="J203" s="77"/>
      <c r="K203" s="77"/>
    </row>
    <row r="204" customFormat="false" ht="12.75" hidden="false" customHeight="false" outlineLevel="0" collapsed="false">
      <c r="J204" s="77"/>
      <c r="K204" s="77"/>
    </row>
    <row r="205" customFormat="false" ht="12.75" hidden="false" customHeight="false" outlineLevel="0" collapsed="false">
      <c r="J205" s="77"/>
      <c r="K205" s="77"/>
    </row>
    <row r="206" customFormat="false" ht="12.75" hidden="false" customHeight="false" outlineLevel="0" collapsed="false">
      <c r="J206" s="77"/>
      <c r="K206" s="77"/>
    </row>
    <row r="207" customFormat="false" ht="12.75" hidden="false" customHeight="false" outlineLevel="0" collapsed="false">
      <c r="J207" s="77"/>
      <c r="K207" s="77"/>
    </row>
    <row r="208" customFormat="false" ht="12.75" hidden="false" customHeight="false" outlineLevel="0" collapsed="false">
      <c r="J208" s="77"/>
      <c r="K208" s="77"/>
    </row>
    <row r="209" customFormat="false" ht="12.75" hidden="false" customHeight="false" outlineLevel="0" collapsed="false">
      <c r="J209" s="77"/>
      <c r="K209" s="77"/>
    </row>
    <row r="210" customFormat="false" ht="12.75" hidden="false" customHeight="false" outlineLevel="0" collapsed="false">
      <c r="J210" s="77"/>
      <c r="K210" s="77"/>
    </row>
    <row r="211" customFormat="false" ht="12.75" hidden="false" customHeight="false" outlineLevel="0" collapsed="false">
      <c r="J211" s="77"/>
      <c r="K211" s="77"/>
    </row>
    <row r="212" customFormat="false" ht="12.75" hidden="false" customHeight="false" outlineLevel="0" collapsed="false">
      <c r="J212" s="77"/>
      <c r="K212" s="77"/>
    </row>
    <row r="213" customFormat="false" ht="12.75" hidden="false" customHeight="false" outlineLevel="0" collapsed="false">
      <c r="J213" s="77"/>
      <c r="K213" s="77"/>
    </row>
    <row r="214" customFormat="false" ht="12.75" hidden="false" customHeight="false" outlineLevel="0" collapsed="false">
      <c r="J214" s="77"/>
      <c r="K214" s="77"/>
    </row>
    <row r="215" customFormat="false" ht="12.75" hidden="false" customHeight="false" outlineLevel="0" collapsed="false">
      <c r="J215" s="77"/>
      <c r="K215" s="77"/>
    </row>
    <row r="216" customFormat="false" ht="12.75" hidden="false" customHeight="false" outlineLevel="0" collapsed="false">
      <c r="J216" s="77"/>
      <c r="K216" s="77"/>
    </row>
    <row r="217" customFormat="false" ht="12.75" hidden="false" customHeight="false" outlineLevel="0" collapsed="false">
      <c r="J217" s="77"/>
      <c r="K217" s="77"/>
    </row>
    <row r="218" customFormat="false" ht="12.75" hidden="false" customHeight="false" outlineLevel="0" collapsed="false">
      <c r="J218" s="77"/>
      <c r="K218" s="77"/>
    </row>
    <row r="219" customFormat="false" ht="12.75" hidden="false" customHeight="false" outlineLevel="0" collapsed="false">
      <c r="J219" s="77"/>
      <c r="K219" s="77"/>
    </row>
    <row r="220" customFormat="false" ht="12.75" hidden="false" customHeight="false" outlineLevel="0" collapsed="false">
      <c r="J220" s="77"/>
      <c r="K220" s="77"/>
    </row>
    <row r="221" customFormat="false" ht="12.75" hidden="false" customHeight="false" outlineLevel="0" collapsed="false">
      <c r="J221" s="77"/>
      <c r="K221" s="77"/>
    </row>
    <row r="222" customFormat="false" ht="12.75" hidden="false" customHeight="false" outlineLevel="0" collapsed="false">
      <c r="J222" s="77"/>
      <c r="K222" s="77"/>
    </row>
    <row r="223" customFormat="false" ht="12.75" hidden="false" customHeight="false" outlineLevel="0" collapsed="false">
      <c r="J223" s="77"/>
      <c r="K223" s="77"/>
    </row>
    <row r="224" customFormat="false" ht="12.75" hidden="false" customHeight="false" outlineLevel="0" collapsed="false">
      <c r="J224" s="77"/>
      <c r="K224" s="77"/>
    </row>
    <row r="225" customFormat="false" ht="12.75" hidden="false" customHeight="false" outlineLevel="0" collapsed="false">
      <c r="J225" s="77"/>
      <c r="K225" s="77"/>
    </row>
    <row r="226" customFormat="false" ht="12.75" hidden="false" customHeight="false" outlineLevel="0" collapsed="false">
      <c r="J226" s="77"/>
      <c r="K226" s="7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>&amp;L&amp;D</oddHeader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R45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A26" activeCellId="0" sqref="A26:IV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56"/>
    <col collapsed="false" customWidth="true" hidden="false" outlineLevel="0" max="2" min="2" style="0" width="21.99"/>
    <col collapsed="false" customWidth="true" hidden="false" outlineLevel="0" max="3" min="3" style="0" width="9.99"/>
    <col collapsed="false" customWidth="true" hidden="true" outlineLevel="0" max="4" min="4" style="0" width="10.71"/>
    <col collapsed="false" customWidth="true" hidden="false" outlineLevel="0" max="5" min="5" style="0" width="11.7"/>
    <col collapsed="false" customWidth="true" hidden="true" outlineLevel="0" max="7" min="7" style="0" width="10.71"/>
    <col collapsed="false" customWidth="true" hidden="false" outlineLevel="0" max="8" min="8" style="0" width="10.71"/>
    <col collapsed="false" customWidth="false" hidden="true" outlineLevel="0" max="10" min="9" style="0" width="9.06"/>
    <col collapsed="false" customWidth="true" hidden="false" outlineLevel="0" max="11" min="11" style="0" width="14.7"/>
    <col collapsed="false" customWidth="false" hidden="true" outlineLevel="0" max="122" min="61" style="0" width="9.06"/>
  </cols>
  <sheetData>
    <row r="1" customFormat="false" ht="12.75" hidden="false" customHeight="false" outlineLevel="0" collapsed="false">
      <c r="A1" s="2" t="str">
        <f aca="false">'[1]ROFR Criteria'!A1</f>
        <v>Updated 10/26/01</v>
      </c>
    </row>
    <row r="2" customFormat="false" ht="15" hidden="false" customHeight="false" outlineLevel="0" collapsed="false">
      <c r="A2" s="51"/>
    </row>
    <row r="3" customFormat="false" ht="15.75" hidden="false" customHeight="false" outlineLevel="0" collapsed="false">
      <c r="A3" s="3" t="s">
        <v>1</v>
      </c>
      <c r="B3" s="2"/>
      <c r="C3" s="2"/>
      <c r="D3" s="2"/>
      <c r="E3" s="2"/>
      <c r="F3" s="2"/>
      <c r="O3" s="7"/>
    </row>
    <row r="4" customFormat="false" ht="15" hidden="false" customHeight="false" outlineLevel="0" collapsed="false">
      <c r="A4" s="5" t="s">
        <v>79</v>
      </c>
      <c r="B4" s="2"/>
      <c r="C4" s="2"/>
      <c r="D4" s="2"/>
      <c r="E4" s="2"/>
      <c r="F4" s="2"/>
      <c r="O4" s="7"/>
    </row>
    <row r="5" customFormat="false" ht="15" hidden="false" customHeight="false" outlineLevel="0" collapsed="false">
      <c r="A5" s="6" t="s">
        <v>49</v>
      </c>
      <c r="O5" s="7"/>
    </row>
    <row r="6" customFormat="false" ht="12.75" hidden="false" customHeight="false" outlineLevel="0" collapsed="false">
      <c r="K6" s="9" t="n">
        <v>2002</v>
      </c>
      <c r="O6" s="7"/>
    </row>
    <row r="7" customFormat="false" ht="13.5" hidden="false" customHeight="false" outlineLevel="0" collapsed="false">
      <c r="H7" s="10" t="s">
        <v>4</v>
      </c>
      <c r="K7" s="78" t="s">
        <v>75</v>
      </c>
      <c r="O7" s="7"/>
    </row>
    <row r="8" customFormat="false" ht="13.5" hidden="false" customHeight="false" outlineLevel="0" collapsed="false">
      <c r="A8" s="33" t="s">
        <v>5</v>
      </c>
      <c r="B8" s="0" t="s">
        <v>6</v>
      </c>
      <c r="C8" s="33" t="s">
        <v>7</v>
      </c>
      <c r="D8" s="0" t="s">
        <v>8</v>
      </c>
      <c r="E8" s="0" t="s">
        <v>9</v>
      </c>
      <c r="F8" s="0" t="s">
        <v>10</v>
      </c>
      <c r="G8" s="12" t="s">
        <v>11</v>
      </c>
      <c r="H8" s="52" t="s">
        <v>50</v>
      </c>
      <c r="I8" s="17" t="n">
        <v>37104</v>
      </c>
      <c r="J8" s="17" t="n">
        <v>37135</v>
      </c>
      <c r="K8" s="15" t="s">
        <v>13</v>
      </c>
      <c r="L8" s="17" t="n">
        <v>37165</v>
      </c>
      <c r="M8" s="17" t="n">
        <v>37196</v>
      </c>
      <c r="N8" s="17" t="n">
        <v>37226</v>
      </c>
      <c r="O8" s="16" t="n">
        <v>37257</v>
      </c>
      <c r="P8" s="17" t="n">
        <v>37288</v>
      </c>
      <c r="Q8" s="17" t="n">
        <v>37316</v>
      </c>
      <c r="R8" s="17" t="n">
        <v>37347</v>
      </c>
      <c r="S8" s="17" t="n">
        <v>37377</v>
      </c>
      <c r="T8" s="17" t="n">
        <v>37408</v>
      </c>
      <c r="U8" s="17" t="n">
        <v>37438</v>
      </c>
      <c r="V8" s="17" t="n">
        <v>37469</v>
      </c>
      <c r="W8" s="17" t="n">
        <v>37500</v>
      </c>
      <c r="X8" s="17" t="n">
        <v>37530</v>
      </c>
      <c r="Y8" s="17" t="n">
        <v>37561</v>
      </c>
      <c r="Z8" s="17" t="n">
        <v>37591</v>
      </c>
      <c r="AA8" s="17" t="n">
        <v>37622</v>
      </c>
      <c r="AB8" s="17" t="n">
        <v>37653</v>
      </c>
      <c r="AC8" s="17" t="n">
        <v>37681</v>
      </c>
      <c r="AD8" s="17" t="n">
        <v>37712</v>
      </c>
      <c r="AE8" s="17" t="n">
        <v>37742</v>
      </c>
      <c r="AF8" s="17" t="n">
        <v>37773</v>
      </c>
      <c r="AG8" s="17" t="n">
        <v>37803</v>
      </c>
      <c r="AH8" s="17" t="n">
        <v>37834</v>
      </c>
      <c r="AI8" s="17" t="n">
        <v>37865</v>
      </c>
      <c r="AJ8" s="17" t="n">
        <v>37895</v>
      </c>
      <c r="AK8" s="17" t="n">
        <v>37926</v>
      </c>
      <c r="AL8" s="17" t="n">
        <v>37956</v>
      </c>
      <c r="AM8" s="17" t="n">
        <v>37987</v>
      </c>
      <c r="AN8" s="17" t="n">
        <v>38018</v>
      </c>
      <c r="AO8" s="17" t="n">
        <v>38047</v>
      </c>
      <c r="AP8" s="17" t="n">
        <v>38078</v>
      </c>
      <c r="AQ8" s="17" t="n">
        <v>38108</v>
      </c>
      <c r="AR8" s="17" t="n">
        <v>38139</v>
      </c>
      <c r="AS8" s="17" t="n">
        <v>38169</v>
      </c>
      <c r="AT8" s="17" t="n">
        <v>38200</v>
      </c>
      <c r="AU8" s="17" t="n">
        <v>38231</v>
      </c>
      <c r="AV8" s="17" t="n">
        <v>38261</v>
      </c>
      <c r="AW8" s="17" t="n">
        <v>38292</v>
      </c>
      <c r="AX8" s="17" t="n">
        <v>38322</v>
      </c>
      <c r="AY8" s="17" t="n">
        <v>38353</v>
      </c>
      <c r="AZ8" s="17" t="n">
        <v>38384</v>
      </c>
      <c r="BA8" s="17" t="n">
        <v>38412</v>
      </c>
      <c r="BB8" s="17" t="n">
        <v>38443</v>
      </c>
      <c r="BC8" s="17" t="n">
        <v>38473</v>
      </c>
      <c r="BD8" s="17" t="n">
        <v>38504</v>
      </c>
      <c r="BE8" s="17" t="n">
        <v>38534</v>
      </c>
      <c r="BF8" s="17" t="n">
        <v>38565</v>
      </c>
      <c r="BG8" s="17" t="n">
        <v>38596</v>
      </c>
      <c r="BH8" s="17" t="n">
        <v>38626</v>
      </c>
      <c r="BI8" s="17" t="n">
        <v>38657</v>
      </c>
      <c r="BJ8" s="17" t="n">
        <v>38687</v>
      </c>
      <c r="BK8" s="17" t="n">
        <v>38718</v>
      </c>
      <c r="BL8" s="17" t="n">
        <v>38749</v>
      </c>
      <c r="BM8" s="17" t="n">
        <v>38777</v>
      </c>
      <c r="BN8" s="17" t="n">
        <v>38808</v>
      </c>
      <c r="BO8" s="17" t="n">
        <v>38838</v>
      </c>
      <c r="BP8" s="17" t="n">
        <v>38869</v>
      </c>
      <c r="BQ8" s="17" t="n">
        <v>38899</v>
      </c>
      <c r="BR8" s="17" t="n">
        <v>38930</v>
      </c>
      <c r="BS8" s="17" t="n">
        <v>38961</v>
      </c>
      <c r="BT8" s="17" t="n">
        <v>38991</v>
      </c>
      <c r="BU8" s="17" t="n">
        <v>39022</v>
      </c>
      <c r="BV8" s="17" t="n">
        <v>39052</v>
      </c>
    </row>
    <row r="9" customFormat="false" ht="12.75" hidden="false" customHeight="false" outlineLevel="0" collapsed="false">
      <c r="A9" s="33"/>
      <c r="C9" s="33"/>
      <c r="G9" s="53"/>
      <c r="H9" s="53"/>
      <c r="O9" s="7"/>
    </row>
    <row r="10" customFormat="false" ht="12.75" hidden="false" customHeight="false" outlineLevel="0" collapsed="false">
      <c r="A10" s="79" t="s">
        <v>80</v>
      </c>
      <c r="B10" s="80" t="s">
        <v>81</v>
      </c>
      <c r="C10" s="23"/>
      <c r="D10" s="24"/>
      <c r="E10" s="81" t="n">
        <v>37407</v>
      </c>
      <c r="G10" s="25"/>
      <c r="H10" s="54" t="n">
        <v>0.05</v>
      </c>
      <c r="I10" s="23"/>
      <c r="J10" s="27"/>
      <c r="K10" s="1" t="n">
        <f aca="false">ROUND((O10*31+P10*28+Q10*31+R10*30+S10*31+T10*30+U10*31+V10*31+W10*30+X10*31+Y10*30+Z10*31)*H10,0)</f>
        <v>651781</v>
      </c>
      <c r="L10" s="27" t="n">
        <v>35714</v>
      </c>
      <c r="M10" s="27" t="n">
        <v>35714</v>
      </c>
      <c r="N10" s="27" t="n">
        <v>35714</v>
      </c>
      <c r="O10" s="27" t="n">
        <v>35714</v>
      </c>
      <c r="P10" s="27" t="n">
        <v>35714</v>
      </c>
      <c r="Q10" s="27" t="n">
        <v>35714</v>
      </c>
      <c r="R10" s="27" t="n">
        <v>35714</v>
      </c>
      <c r="S10" s="27" t="n">
        <v>35714</v>
      </c>
      <c r="T10" s="29" t="n">
        <v>35714</v>
      </c>
      <c r="U10" s="29" t="n">
        <v>35714</v>
      </c>
      <c r="V10" s="29" t="n">
        <v>35714</v>
      </c>
      <c r="W10" s="29" t="n">
        <v>35714</v>
      </c>
      <c r="X10" s="29" t="n">
        <v>35714</v>
      </c>
      <c r="Y10" s="29" t="n">
        <v>35714</v>
      </c>
      <c r="Z10" s="29" t="n">
        <v>35714</v>
      </c>
      <c r="AA10" s="29" t="n">
        <v>35714</v>
      </c>
      <c r="AB10" s="29" t="n">
        <v>35714</v>
      </c>
      <c r="AC10" s="29" t="n">
        <v>35714</v>
      </c>
      <c r="AD10" s="29" t="n">
        <v>35714</v>
      </c>
      <c r="AE10" s="29" t="n">
        <v>35714</v>
      </c>
      <c r="AF10" s="29" t="n">
        <v>35714</v>
      </c>
      <c r="AG10" s="29" t="n">
        <v>35714</v>
      </c>
      <c r="AH10" s="29" t="n">
        <v>35714</v>
      </c>
      <c r="AI10" s="29" t="n">
        <v>35714</v>
      </c>
      <c r="AJ10" s="29" t="n">
        <v>35714</v>
      </c>
      <c r="AK10" s="29" t="n">
        <v>35714</v>
      </c>
      <c r="AL10" s="29" t="n">
        <v>35714</v>
      </c>
      <c r="AM10" s="29" t="n">
        <v>35714</v>
      </c>
      <c r="AN10" s="29" t="n">
        <v>35714</v>
      </c>
      <c r="AO10" s="29" t="n">
        <v>35714</v>
      </c>
      <c r="AP10" s="29" t="n">
        <v>35714</v>
      </c>
      <c r="AQ10" s="29" t="n">
        <v>35714</v>
      </c>
      <c r="AR10" s="29" t="n">
        <v>35714</v>
      </c>
      <c r="AS10" s="29" t="n">
        <v>35714</v>
      </c>
      <c r="AT10" s="29" t="n">
        <v>35714</v>
      </c>
      <c r="AU10" s="29" t="n">
        <v>35714</v>
      </c>
      <c r="AV10" s="29" t="n">
        <v>35714</v>
      </c>
      <c r="AW10" s="29" t="n">
        <v>35714</v>
      </c>
      <c r="AX10" s="29" t="n">
        <v>35714</v>
      </c>
      <c r="AY10" s="29" t="n">
        <v>35714</v>
      </c>
      <c r="AZ10" s="29" t="n">
        <v>35714</v>
      </c>
      <c r="BA10" s="29" t="n">
        <v>35714</v>
      </c>
      <c r="BB10" s="29" t="n">
        <v>35714</v>
      </c>
      <c r="BC10" s="29" t="n">
        <v>35714</v>
      </c>
      <c r="BD10" s="29" t="n">
        <v>35714</v>
      </c>
      <c r="BE10" s="29" t="n">
        <v>35714</v>
      </c>
      <c r="BF10" s="29" t="n">
        <v>35714</v>
      </c>
      <c r="BG10" s="29" t="n">
        <v>35714</v>
      </c>
      <c r="BH10" s="29" t="n">
        <v>35714</v>
      </c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1"/>
    </row>
    <row r="11" customFormat="false" ht="12.75" hidden="false" customHeight="false" outlineLevel="0" collapsed="false">
      <c r="A11" s="82" t="n">
        <v>24754</v>
      </c>
      <c r="B11" s="83" t="s">
        <v>82</v>
      </c>
      <c r="C11" s="23"/>
      <c r="D11" s="24"/>
      <c r="E11" s="81" t="n">
        <v>38472</v>
      </c>
      <c r="G11" s="25"/>
      <c r="H11" s="54" t="n">
        <v>0.1</v>
      </c>
      <c r="I11" s="23"/>
      <c r="J11" s="27"/>
      <c r="K11" s="1" t="n">
        <f aca="false">ROUND((O11*31+P11*28+Q11*31+R11*30+S11*31+T11*30+U11*31+V11*31+W11*30+X11*31+Y11*30+Z11*31)*H11,0)</f>
        <v>36500</v>
      </c>
      <c r="L11" s="27" t="n">
        <v>1000</v>
      </c>
      <c r="M11" s="27" t="n">
        <v>1000</v>
      </c>
      <c r="N11" s="27" t="n">
        <v>1000</v>
      </c>
      <c r="O11" s="27" t="n">
        <v>1000</v>
      </c>
      <c r="P11" s="27" t="n">
        <v>1000</v>
      </c>
      <c r="Q11" s="27" t="n">
        <v>1000</v>
      </c>
      <c r="R11" s="27" t="n">
        <v>1000</v>
      </c>
      <c r="S11" s="27" t="n">
        <v>1000</v>
      </c>
      <c r="T11" s="27" t="n">
        <v>1000</v>
      </c>
      <c r="U11" s="27" t="n">
        <v>1000</v>
      </c>
      <c r="V11" s="27" t="n">
        <v>1000</v>
      </c>
      <c r="W11" s="27" t="n">
        <v>1000</v>
      </c>
      <c r="X11" s="27" t="n">
        <v>1000</v>
      </c>
      <c r="Y11" s="27" t="n">
        <v>1000</v>
      </c>
      <c r="Z11" s="27" t="n">
        <v>1000</v>
      </c>
      <c r="AA11" s="27" t="n">
        <v>1000</v>
      </c>
      <c r="AB11" s="27" t="n">
        <v>1000</v>
      </c>
      <c r="AC11" s="27" t="n">
        <v>1000</v>
      </c>
      <c r="AD11" s="27" t="n">
        <v>1000</v>
      </c>
      <c r="AE11" s="27" t="n">
        <v>1000</v>
      </c>
      <c r="AF11" s="27" t="n">
        <v>1000</v>
      </c>
      <c r="AG11" s="27" t="n">
        <v>1000</v>
      </c>
      <c r="AH11" s="27" t="n">
        <v>1000</v>
      </c>
      <c r="AI11" s="27" t="n">
        <v>1000</v>
      </c>
      <c r="AJ11" s="27" t="n">
        <v>1000</v>
      </c>
      <c r="AK11" s="27" t="n">
        <v>1000</v>
      </c>
      <c r="AL11" s="27" t="n">
        <v>1000</v>
      </c>
      <c r="AM11" s="27" t="n">
        <v>1000</v>
      </c>
      <c r="AN11" s="27" t="n">
        <v>1000</v>
      </c>
      <c r="AO11" s="27" t="n">
        <v>1000</v>
      </c>
      <c r="AP11" s="27" t="n">
        <v>1000</v>
      </c>
      <c r="AQ11" s="27" t="n">
        <v>1000</v>
      </c>
      <c r="AR11" s="27" t="n">
        <v>1000</v>
      </c>
      <c r="AS11" s="27" t="n">
        <v>1000</v>
      </c>
      <c r="AT11" s="27" t="n">
        <v>1000</v>
      </c>
      <c r="AU11" s="27" t="n">
        <v>1000</v>
      </c>
      <c r="AV11" s="27" t="n">
        <v>1000</v>
      </c>
      <c r="AW11" s="27" t="n">
        <v>1000</v>
      </c>
      <c r="AX11" s="27" t="n">
        <v>1000</v>
      </c>
      <c r="AY11" s="27" t="n">
        <v>1000</v>
      </c>
      <c r="AZ11" s="27" t="n">
        <v>1000</v>
      </c>
      <c r="BA11" s="27" t="n">
        <v>1000</v>
      </c>
      <c r="BB11" s="27" t="n">
        <v>1000</v>
      </c>
      <c r="BC11" s="29" t="n">
        <v>1000</v>
      </c>
      <c r="BD11" s="29" t="n">
        <v>1000</v>
      </c>
      <c r="BE11" s="29" t="n">
        <v>1000</v>
      </c>
      <c r="BF11" s="29" t="n">
        <v>1000</v>
      </c>
      <c r="BG11" s="29" t="n">
        <v>1000</v>
      </c>
      <c r="BH11" s="29" t="n">
        <v>1000</v>
      </c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1"/>
    </row>
    <row r="12" customFormat="false" ht="12.75" hidden="false" customHeight="false" outlineLevel="0" collapsed="false">
      <c r="A12" s="82" t="n">
        <v>25374</v>
      </c>
      <c r="B12" s="83" t="s">
        <v>83</v>
      </c>
      <c r="C12" s="23"/>
      <c r="D12" s="24"/>
      <c r="E12" s="84" t="n">
        <v>37225</v>
      </c>
      <c r="G12" s="25"/>
      <c r="H12" s="54" t="s">
        <v>51</v>
      </c>
      <c r="I12" s="23"/>
      <c r="J12" s="27"/>
      <c r="K12" s="1" t="n">
        <v>0</v>
      </c>
      <c r="L12" s="27" t="n">
        <v>23000</v>
      </c>
      <c r="M12" s="27" t="n">
        <v>23000</v>
      </c>
      <c r="N12" s="27"/>
      <c r="O12" s="28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1"/>
    </row>
    <row r="13" customFormat="false" ht="12.75" hidden="false" customHeight="false" outlineLevel="0" collapsed="false">
      <c r="A13" s="82" t="n">
        <v>25394</v>
      </c>
      <c r="B13" s="83" t="s">
        <v>84</v>
      </c>
      <c r="C13" s="23"/>
      <c r="D13" s="24"/>
      <c r="E13" s="84"/>
      <c r="G13" s="25"/>
      <c r="H13" s="54" t="s">
        <v>51</v>
      </c>
      <c r="I13" s="23"/>
      <c r="J13" s="27"/>
      <c r="K13" s="1" t="n">
        <v>0</v>
      </c>
      <c r="L13" s="27" t="n">
        <v>5000</v>
      </c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1"/>
    </row>
    <row r="14" customFormat="false" ht="12.75" hidden="false" customHeight="false" outlineLevel="0" collapsed="false">
      <c r="A14" s="82" t="s">
        <v>85</v>
      </c>
      <c r="B14" s="83" t="s">
        <v>86</v>
      </c>
      <c r="C14" s="23"/>
      <c r="D14" s="24"/>
      <c r="E14" s="84" t="n">
        <v>37925</v>
      </c>
      <c r="F14" s="0" t="s">
        <v>15</v>
      </c>
      <c r="G14" s="25"/>
      <c r="H14" s="54" t="n">
        <v>0.07</v>
      </c>
      <c r="I14" s="23"/>
      <c r="J14" s="27"/>
      <c r="K14" s="1" t="n">
        <f aca="false">ROUND((O14*31+P14*28+Q14*31+R14*30+S14*31+T14*30+U14*31+V14*31+W14*30+X14*31+Y14*30+Z14*31)*H14,0)</f>
        <v>1022000</v>
      </c>
      <c r="L14" s="27" t="n">
        <v>40000</v>
      </c>
      <c r="M14" s="27" t="n">
        <v>40000</v>
      </c>
      <c r="N14" s="27" t="n">
        <v>40000</v>
      </c>
      <c r="O14" s="27" t="n">
        <v>40000</v>
      </c>
      <c r="P14" s="27" t="n">
        <v>40000</v>
      </c>
      <c r="Q14" s="27" t="n">
        <v>40000</v>
      </c>
      <c r="R14" s="27" t="n">
        <v>40000</v>
      </c>
      <c r="S14" s="27" t="n">
        <v>40000</v>
      </c>
      <c r="T14" s="27" t="n">
        <v>40000</v>
      </c>
      <c r="U14" s="27" t="n">
        <v>40000</v>
      </c>
      <c r="V14" s="27" t="n">
        <v>40000</v>
      </c>
      <c r="W14" s="27" t="n">
        <v>40000</v>
      </c>
      <c r="X14" s="27" t="n">
        <v>40000</v>
      </c>
      <c r="Y14" s="27" t="n">
        <v>40000</v>
      </c>
      <c r="Z14" s="27" t="n">
        <v>40000</v>
      </c>
      <c r="AA14" s="27" t="n">
        <v>40000</v>
      </c>
      <c r="AB14" s="27" t="n">
        <v>40000</v>
      </c>
      <c r="AC14" s="27" t="n">
        <v>40000</v>
      </c>
      <c r="AD14" s="27" t="n">
        <v>40000</v>
      </c>
      <c r="AE14" s="27" t="n">
        <v>40000</v>
      </c>
      <c r="AF14" s="27" t="n">
        <v>40000</v>
      </c>
      <c r="AG14" s="27" t="n">
        <v>40000</v>
      </c>
      <c r="AH14" s="27" t="n">
        <v>40000</v>
      </c>
      <c r="AI14" s="27" t="n">
        <v>40000</v>
      </c>
      <c r="AJ14" s="27" t="n">
        <v>40000</v>
      </c>
      <c r="AK14" s="29" t="n">
        <v>40000</v>
      </c>
      <c r="AL14" s="29" t="n">
        <v>40000</v>
      </c>
      <c r="AM14" s="29" t="n">
        <v>40000</v>
      </c>
      <c r="AN14" s="29" t="n">
        <v>40000</v>
      </c>
      <c r="AO14" s="29" t="n">
        <v>40000</v>
      </c>
      <c r="AP14" s="29" t="n">
        <v>40000</v>
      </c>
      <c r="AQ14" s="29" t="n">
        <v>40000</v>
      </c>
      <c r="AR14" s="29" t="n">
        <v>40000</v>
      </c>
      <c r="AS14" s="29" t="n">
        <v>40000</v>
      </c>
      <c r="AT14" s="29" t="n">
        <v>40000</v>
      </c>
      <c r="AU14" s="29" t="n">
        <v>40000</v>
      </c>
      <c r="AV14" s="29" t="n">
        <v>40000</v>
      </c>
      <c r="AW14" s="29" t="n">
        <v>40000</v>
      </c>
      <c r="AX14" s="29" t="n">
        <v>40000</v>
      </c>
      <c r="AY14" s="29" t="n">
        <v>40000</v>
      </c>
      <c r="AZ14" s="29" t="n">
        <v>40000</v>
      </c>
      <c r="BA14" s="29" t="n">
        <v>40000</v>
      </c>
      <c r="BB14" s="29" t="n">
        <v>40000</v>
      </c>
      <c r="BC14" s="29" t="n">
        <v>40000</v>
      </c>
      <c r="BD14" s="29" t="n">
        <v>40000</v>
      </c>
      <c r="BE14" s="29" t="n">
        <v>40000</v>
      </c>
      <c r="BF14" s="29" t="n">
        <v>40000</v>
      </c>
      <c r="BG14" s="29" t="n">
        <v>40000</v>
      </c>
      <c r="BH14" s="29" t="n">
        <v>40000</v>
      </c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1"/>
    </row>
    <row r="15" customFormat="false" ht="12.75" hidden="false" customHeight="false" outlineLevel="0" collapsed="false">
      <c r="A15" s="82" t="n">
        <v>26740</v>
      </c>
      <c r="B15" s="83" t="s">
        <v>87</v>
      </c>
      <c r="C15" s="23"/>
      <c r="D15" s="24"/>
      <c r="E15" s="84" t="n">
        <v>39113</v>
      </c>
      <c r="G15" s="25"/>
      <c r="H15" s="54" t="n">
        <v>0.05</v>
      </c>
      <c r="I15" s="23"/>
      <c r="J15" s="27"/>
      <c r="K15" s="1" t="n">
        <f aca="false">ROUND((O15*31+P15*28+Q15*31+R15*30+S15*31+T15*30+U15*31+V15*31+W15*30+X15*31+Y15*30+Z15*31)*H15,0)</f>
        <v>146000</v>
      </c>
      <c r="L15" s="27" t="n">
        <v>8000</v>
      </c>
      <c r="M15" s="27" t="n">
        <v>8000</v>
      </c>
      <c r="N15" s="27" t="n">
        <v>8000</v>
      </c>
      <c r="O15" s="27" t="n">
        <v>8000</v>
      </c>
      <c r="P15" s="27" t="n">
        <v>8000</v>
      </c>
      <c r="Q15" s="27" t="n">
        <v>8000</v>
      </c>
      <c r="R15" s="27" t="n">
        <v>8000</v>
      </c>
      <c r="S15" s="27" t="n">
        <v>8000</v>
      </c>
      <c r="T15" s="27" t="n">
        <v>8000</v>
      </c>
      <c r="U15" s="27" t="n">
        <v>8000</v>
      </c>
      <c r="V15" s="27" t="n">
        <v>8000</v>
      </c>
      <c r="W15" s="27" t="n">
        <v>8000</v>
      </c>
      <c r="X15" s="27" t="n">
        <v>8000</v>
      </c>
      <c r="Y15" s="27" t="n">
        <v>8000</v>
      </c>
      <c r="Z15" s="27" t="n">
        <v>8000</v>
      </c>
      <c r="AA15" s="27" t="n">
        <v>8000</v>
      </c>
      <c r="AB15" s="27" t="n">
        <v>8000</v>
      </c>
      <c r="AC15" s="27" t="n">
        <v>8000</v>
      </c>
      <c r="AD15" s="27" t="n">
        <v>8000</v>
      </c>
      <c r="AE15" s="27" t="n">
        <v>8000</v>
      </c>
      <c r="AF15" s="27" t="n">
        <v>8000</v>
      </c>
      <c r="AG15" s="27" t="n">
        <v>8000</v>
      </c>
      <c r="AH15" s="27" t="n">
        <v>8000</v>
      </c>
      <c r="AI15" s="27" t="n">
        <v>8000</v>
      </c>
      <c r="AJ15" s="27" t="n">
        <v>8000</v>
      </c>
      <c r="AK15" s="27" t="n">
        <v>8000</v>
      </c>
      <c r="AL15" s="27" t="n">
        <v>8000</v>
      </c>
      <c r="AM15" s="27" t="n">
        <v>8000</v>
      </c>
      <c r="AN15" s="27" t="n">
        <v>8000</v>
      </c>
      <c r="AO15" s="27" t="n">
        <v>8000</v>
      </c>
      <c r="AP15" s="27" t="n">
        <v>8000</v>
      </c>
      <c r="AQ15" s="27" t="n">
        <v>8000</v>
      </c>
      <c r="AR15" s="27" t="n">
        <v>8000</v>
      </c>
      <c r="AS15" s="27" t="n">
        <v>8000</v>
      </c>
      <c r="AT15" s="27" t="n">
        <v>8000</v>
      </c>
      <c r="AU15" s="27" t="n">
        <v>8000</v>
      </c>
      <c r="AV15" s="27" t="n">
        <v>8000</v>
      </c>
      <c r="AW15" s="27" t="n">
        <v>8000</v>
      </c>
      <c r="AX15" s="27" t="n">
        <v>8000</v>
      </c>
      <c r="AY15" s="27" t="n">
        <v>8000</v>
      </c>
      <c r="AZ15" s="27" t="n">
        <v>8000</v>
      </c>
      <c r="BA15" s="27" t="n">
        <v>8000</v>
      </c>
      <c r="BB15" s="27" t="n">
        <v>8000</v>
      </c>
      <c r="BC15" s="27" t="n">
        <v>8000</v>
      </c>
      <c r="BD15" s="27" t="n">
        <v>8000</v>
      </c>
      <c r="BE15" s="27" t="n">
        <v>8000</v>
      </c>
      <c r="BF15" s="27" t="n">
        <v>8000</v>
      </c>
      <c r="BG15" s="27" t="n">
        <v>8000</v>
      </c>
      <c r="BH15" s="27" t="n">
        <v>8000</v>
      </c>
      <c r="BI15" s="27" t="n">
        <v>8000</v>
      </c>
      <c r="BJ15" s="27" t="n">
        <v>8000</v>
      </c>
      <c r="BK15" s="27" t="n">
        <v>8000</v>
      </c>
      <c r="BL15" s="27" t="n">
        <v>8000</v>
      </c>
      <c r="BM15" s="27" t="n">
        <v>8000</v>
      </c>
      <c r="BN15" s="27" t="n">
        <v>8000</v>
      </c>
      <c r="BO15" s="27" t="n">
        <v>8000</v>
      </c>
      <c r="BP15" s="27" t="n">
        <v>8000</v>
      </c>
      <c r="BQ15" s="27" t="n">
        <v>8000</v>
      </c>
      <c r="BR15" s="27" t="n">
        <v>8000</v>
      </c>
      <c r="BS15" s="27" t="n">
        <v>8000</v>
      </c>
      <c r="BT15" s="27" t="n">
        <v>8000</v>
      </c>
      <c r="BU15" s="27" t="n">
        <v>8000</v>
      </c>
      <c r="BV15" s="27" t="n">
        <v>8000</v>
      </c>
      <c r="BW15" s="27" t="n">
        <v>8000</v>
      </c>
      <c r="BX15" s="27" t="n">
        <v>8000</v>
      </c>
      <c r="BY15" s="27" t="n">
        <v>8000</v>
      </c>
      <c r="BZ15" s="27" t="n">
        <v>8000</v>
      </c>
      <c r="CA15" s="27" t="n">
        <v>8000</v>
      </c>
      <c r="CB15" s="27" t="n">
        <v>8000</v>
      </c>
      <c r="CC15" s="27" t="n">
        <v>8000</v>
      </c>
      <c r="CD15" s="27" t="n">
        <v>8000</v>
      </c>
      <c r="CE15" s="27" t="n">
        <v>8000</v>
      </c>
      <c r="CF15" s="27" t="n">
        <v>8000</v>
      </c>
      <c r="CG15" s="27" t="n">
        <v>8000</v>
      </c>
      <c r="CH15" s="27" t="n">
        <v>8000</v>
      </c>
      <c r="CI15" s="27" t="n">
        <v>8000</v>
      </c>
      <c r="CJ15" s="27" t="n">
        <v>8000</v>
      </c>
      <c r="CK15" s="27" t="n">
        <v>8000</v>
      </c>
      <c r="CL15" s="27" t="n">
        <v>8000</v>
      </c>
      <c r="CM15" s="27" t="n">
        <v>8000</v>
      </c>
      <c r="CN15" s="27" t="n">
        <v>8000</v>
      </c>
      <c r="CO15" s="27" t="n">
        <v>8000</v>
      </c>
      <c r="CP15" s="27" t="n">
        <v>8000</v>
      </c>
      <c r="CQ15" s="27" t="n">
        <v>8000</v>
      </c>
      <c r="CR15" s="27" t="n">
        <v>8000</v>
      </c>
      <c r="CS15" s="27" t="n">
        <v>8000</v>
      </c>
      <c r="CT15" s="27" t="n">
        <v>8000</v>
      </c>
      <c r="CU15" s="27" t="n">
        <v>8000</v>
      </c>
      <c r="CV15" s="27" t="n">
        <v>8000</v>
      </c>
      <c r="CW15" s="27" t="n">
        <v>8000</v>
      </c>
      <c r="CX15" s="27" t="n">
        <v>8000</v>
      </c>
      <c r="CY15" s="27" t="n">
        <v>8000</v>
      </c>
      <c r="CZ15" s="27" t="n">
        <v>8000</v>
      </c>
      <c r="DA15" s="27" t="n">
        <v>8000</v>
      </c>
      <c r="DB15" s="27" t="n">
        <v>8000</v>
      </c>
      <c r="DC15" s="27" t="n">
        <v>8000</v>
      </c>
      <c r="DD15" s="27" t="n">
        <v>8000</v>
      </c>
      <c r="DE15" s="27" t="n">
        <v>8000</v>
      </c>
      <c r="DF15" s="27" t="n">
        <v>8000</v>
      </c>
      <c r="DG15" s="27" t="n">
        <v>8000</v>
      </c>
      <c r="DH15" s="27" t="n">
        <v>8000</v>
      </c>
      <c r="DI15" s="27" t="n">
        <v>8000</v>
      </c>
      <c r="DJ15" s="27" t="n">
        <v>8000</v>
      </c>
      <c r="DK15" s="27" t="n">
        <v>8000</v>
      </c>
      <c r="DL15" s="27" t="n">
        <v>8000</v>
      </c>
      <c r="DM15" s="27" t="n">
        <v>8000</v>
      </c>
      <c r="DN15" s="27" t="n">
        <v>8000</v>
      </c>
      <c r="DO15" s="27" t="n">
        <v>8000</v>
      </c>
      <c r="DP15" s="27" t="n">
        <v>8000</v>
      </c>
      <c r="DQ15" s="27" t="n">
        <v>8000</v>
      </c>
      <c r="DR15" s="27" t="n">
        <v>8000</v>
      </c>
    </row>
    <row r="16" customFormat="false" ht="12.75" hidden="false" customHeight="false" outlineLevel="0" collapsed="false">
      <c r="A16" s="82" t="n">
        <v>27104</v>
      </c>
      <c r="B16" s="83" t="s">
        <v>88</v>
      </c>
      <c r="C16" s="23"/>
      <c r="D16" s="24"/>
      <c r="E16" s="84" t="n">
        <v>38383</v>
      </c>
      <c r="G16" s="25"/>
      <c r="H16" s="54" t="n">
        <v>0.05</v>
      </c>
      <c r="I16" s="23"/>
      <c r="J16" s="27"/>
      <c r="K16" s="1" t="n">
        <f aca="false">ROUND((O16*31+P16*28+Q16*31+R16*30+S16*31+T16*30+U16*31+V16*31+W16*30+X16*31+Y16*30+Z16*31)*H16,0)</f>
        <v>131196</v>
      </c>
      <c r="L16" s="27" t="n">
        <v>7188.8</v>
      </c>
      <c r="M16" s="27" t="n">
        <v>7188.8</v>
      </c>
      <c r="N16" s="27" t="n">
        <v>7188.8</v>
      </c>
      <c r="O16" s="27" t="n">
        <v>7188.8</v>
      </c>
      <c r="P16" s="27" t="n">
        <v>7188.8</v>
      </c>
      <c r="Q16" s="27" t="n">
        <v>7188.8</v>
      </c>
      <c r="R16" s="27" t="n">
        <v>7188.8</v>
      </c>
      <c r="S16" s="27" t="n">
        <v>7188.8</v>
      </c>
      <c r="T16" s="27" t="n">
        <v>7188.8</v>
      </c>
      <c r="U16" s="27" t="n">
        <v>7188.8</v>
      </c>
      <c r="V16" s="27" t="n">
        <v>7188.8</v>
      </c>
      <c r="W16" s="27" t="n">
        <v>7188.8</v>
      </c>
      <c r="X16" s="27" t="n">
        <v>7188.8</v>
      </c>
      <c r="Y16" s="27" t="n">
        <v>7188.8</v>
      </c>
      <c r="Z16" s="27" t="n">
        <v>7188.8</v>
      </c>
      <c r="AA16" s="27" t="n">
        <v>7188.8</v>
      </c>
      <c r="AB16" s="27" t="n">
        <v>7188.8</v>
      </c>
      <c r="AC16" s="27" t="n">
        <v>7188.8</v>
      </c>
      <c r="AD16" s="27" t="n">
        <v>7188.8</v>
      </c>
      <c r="AE16" s="27" t="n">
        <v>7188.8</v>
      </c>
      <c r="AF16" s="27" t="n">
        <v>7188.8</v>
      </c>
      <c r="AG16" s="27" t="n">
        <v>7188.8</v>
      </c>
      <c r="AH16" s="27" t="n">
        <v>7188.8</v>
      </c>
      <c r="AI16" s="27" t="n">
        <v>7188.8</v>
      </c>
      <c r="AJ16" s="27" t="n">
        <v>7188.8</v>
      </c>
      <c r="AK16" s="27" t="n">
        <v>7188.8</v>
      </c>
      <c r="AL16" s="27" t="n">
        <v>7188.8</v>
      </c>
      <c r="AM16" s="27" t="n">
        <v>7188.8</v>
      </c>
      <c r="AN16" s="27" t="n">
        <v>7188.8</v>
      </c>
      <c r="AO16" s="27" t="n">
        <v>7188.8</v>
      </c>
      <c r="AP16" s="27" t="n">
        <v>7188.8</v>
      </c>
      <c r="AQ16" s="27" t="n">
        <v>7188.8</v>
      </c>
      <c r="AR16" s="27" t="n">
        <v>7188.8</v>
      </c>
      <c r="AS16" s="27" t="n">
        <v>7188.8</v>
      </c>
      <c r="AT16" s="27" t="n">
        <v>7188.8</v>
      </c>
      <c r="AU16" s="27" t="n">
        <v>7188.8</v>
      </c>
      <c r="AV16" s="27" t="n">
        <v>7188.8</v>
      </c>
      <c r="AW16" s="27" t="n">
        <v>7188.8</v>
      </c>
      <c r="AX16" s="27" t="n">
        <v>7188.8</v>
      </c>
      <c r="AY16" s="27" t="n">
        <v>7188.8</v>
      </c>
      <c r="AZ16" s="29" t="n">
        <v>7188.8</v>
      </c>
      <c r="BA16" s="29" t="n">
        <v>7188.8</v>
      </c>
      <c r="BB16" s="29" t="n">
        <v>7188.8</v>
      </c>
      <c r="BC16" s="29" t="n">
        <v>7188.8</v>
      </c>
      <c r="BD16" s="29" t="n">
        <v>7188.8</v>
      </c>
      <c r="BE16" s="29" t="n">
        <v>7188.8</v>
      </c>
      <c r="BF16" s="29" t="n">
        <v>7188.8</v>
      </c>
      <c r="BG16" s="29" t="n">
        <v>7188.8</v>
      </c>
      <c r="BH16" s="29" t="n">
        <v>7188.8</v>
      </c>
      <c r="BI16" s="29" t="n">
        <v>7188.8</v>
      </c>
      <c r="BJ16" s="29" t="n">
        <v>7188.8</v>
      </c>
      <c r="BK16" s="29" t="n">
        <v>7188.8</v>
      </c>
      <c r="BL16" s="29" t="n">
        <v>7188.8</v>
      </c>
      <c r="BM16" s="29" t="n">
        <v>7188.8</v>
      </c>
      <c r="BN16" s="29" t="n">
        <v>7188.8</v>
      </c>
      <c r="BO16" s="29" t="n">
        <v>7188.8</v>
      </c>
      <c r="BP16" s="29" t="n">
        <v>7188.8</v>
      </c>
      <c r="BQ16" s="29" t="n">
        <v>7188.8</v>
      </c>
      <c r="BR16" s="29" t="n">
        <v>7188.8</v>
      </c>
      <c r="BS16" s="29" t="n">
        <v>7188.8</v>
      </c>
      <c r="BT16" s="29" t="n">
        <v>7188.8</v>
      </c>
      <c r="BU16" s="29" t="n">
        <v>7188.8</v>
      </c>
      <c r="BV16" s="29" t="n">
        <v>7188.8</v>
      </c>
      <c r="BW16" s="29" t="n">
        <v>7188.8</v>
      </c>
      <c r="BX16" s="29" t="n">
        <v>7188.8</v>
      </c>
      <c r="BY16" s="29" t="n">
        <v>7188.8</v>
      </c>
      <c r="BZ16" s="29" t="n">
        <v>7188.8</v>
      </c>
      <c r="CA16" s="29" t="n">
        <v>7188.8</v>
      </c>
      <c r="CB16" s="29" t="n">
        <v>7188.8</v>
      </c>
      <c r="CC16" s="29" t="n">
        <v>7188.8</v>
      </c>
      <c r="CD16" s="29" t="n">
        <v>7188.8</v>
      </c>
      <c r="CE16" s="29" t="n">
        <v>7188.8</v>
      </c>
      <c r="CF16" s="29" t="n">
        <v>7188.8</v>
      </c>
      <c r="CG16" s="29" t="n">
        <v>7188.8</v>
      </c>
      <c r="CH16" s="29" t="n">
        <v>7188.8</v>
      </c>
      <c r="CI16" s="29" t="n">
        <v>7188.8</v>
      </c>
      <c r="CJ16" s="29" t="n">
        <v>7188.8</v>
      </c>
      <c r="CK16" s="29" t="n">
        <v>7188.8</v>
      </c>
      <c r="CL16" s="29" t="n">
        <v>7188.8</v>
      </c>
      <c r="CM16" s="29" t="n">
        <v>7188.8</v>
      </c>
      <c r="CN16" s="29" t="n">
        <v>7188.8</v>
      </c>
      <c r="CO16" s="29" t="n">
        <v>7188.8</v>
      </c>
      <c r="CP16" s="29" t="n">
        <v>7188.8</v>
      </c>
      <c r="CQ16" s="29" t="n">
        <v>7188.8</v>
      </c>
      <c r="CR16" s="29" t="n">
        <v>7188.8</v>
      </c>
      <c r="CS16" s="29" t="n">
        <v>7188.8</v>
      </c>
      <c r="CT16" s="29" t="n">
        <v>7188.8</v>
      </c>
      <c r="CU16" s="29" t="n">
        <v>7188.8</v>
      </c>
      <c r="CV16" s="29" t="n">
        <v>7188.8</v>
      </c>
      <c r="CW16" s="29" t="n">
        <v>7188.8</v>
      </c>
      <c r="CX16" s="29" t="n">
        <v>7188.8</v>
      </c>
      <c r="CY16" s="29" t="n">
        <v>7188.8</v>
      </c>
      <c r="CZ16" s="29" t="n">
        <v>7188.8</v>
      </c>
      <c r="DA16" s="29" t="n">
        <v>7188.8</v>
      </c>
      <c r="DB16" s="29" t="n">
        <v>7188.8</v>
      </c>
      <c r="DC16" s="29" t="n">
        <v>7188.8</v>
      </c>
      <c r="DD16" s="29" t="n">
        <v>7188.8</v>
      </c>
      <c r="DE16" s="29" t="n">
        <v>7188.8</v>
      </c>
      <c r="DF16" s="29" t="n">
        <v>7188.8</v>
      </c>
      <c r="DG16" s="29" t="n">
        <v>7188.8</v>
      </c>
      <c r="DH16" s="29" t="n">
        <v>7188.8</v>
      </c>
      <c r="DI16" s="29" t="n">
        <v>7188.8</v>
      </c>
      <c r="DJ16" s="29" t="n">
        <v>7188.8</v>
      </c>
      <c r="DK16" s="29" t="n">
        <v>7188.8</v>
      </c>
      <c r="DL16" s="29" t="n">
        <v>7188.8</v>
      </c>
      <c r="DM16" s="29" t="n">
        <v>7188.8</v>
      </c>
      <c r="DN16" s="29" t="n">
        <v>7188.8</v>
      </c>
      <c r="DO16" s="29" t="n">
        <v>7188.8</v>
      </c>
      <c r="DP16" s="29" t="n">
        <v>7188.8</v>
      </c>
      <c r="DQ16" s="29" t="n">
        <v>7188.8</v>
      </c>
      <c r="DR16" s="29" t="n">
        <v>7188.8</v>
      </c>
    </row>
    <row r="17" customFormat="false" ht="12.75" hidden="false" customHeight="false" outlineLevel="0" collapsed="false">
      <c r="A17" s="82" t="n">
        <v>27161</v>
      </c>
      <c r="B17" s="83" t="s">
        <v>89</v>
      </c>
      <c r="C17" s="23"/>
      <c r="D17" s="24"/>
      <c r="E17" s="84" t="n">
        <v>37711</v>
      </c>
      <c r="G17" s="25"/>
      <c r="H17" s="54" t="n">
        <v>0.025</v>
      </c>
      <c r="I17" s="23"/>
      <c r="J17" s="27"/>
      <c r="K17" s="1" t="n">
        <f aca="false">ROUND((O17*31+P17*28+Q17*31+R17*30+S17*31+T17*30+U17*31+V17*31+W17*30+X17*31+Y17*30+Z17*31)*H17,0)</f>
        <v>3650000</v>
      </c>
      <c r="L17" s="27" t="n">
        <v>400000</v>
      </c>
      <c r="M17" s="27" t="n">
        <v>400000</v>
      </c>
      <c r="N17" s="27" t="n">
        <v>400000</v>
      </c>
      <c r="O17" s="27" t="n">
        <v>400000</v>
      </c>
      <c r="P17" s="27" t="n">
        <v>400000</v>
      </c>
      <c r="Q17" s="27" t="n">
        <v>400000</v>
      </c>
      <c r="R17" s="27" t="n">
        <v>400000</v>
      </c>
      <c r="S17" s="27" t="n">
        <v>400000</v>
      </c>
      <c r="T17" s="27" t="n">
        <v>400000</v>
      </c>
      <c r="U17" s="27" t="n">
        <v>400000</v>
      </c>
      <c r="V17" s="27" t="n">
        <v>400000</v>
      </c>
      <c r="W17" s="27" t="n">
        <v>400000</v>
      </c>
      <c r="X17" s="27" t="n">
        <v>400000</v>
      </c>
      <c r="Y17" s="27" t="n">
        <v>400000</v>
      </c>
      <c r="Z17" s="27" t="n">
        <v>400000</v>
      </c>
      <c r="AA17" s="27" t="n">
        <v>400000</v>
      </c>
      <c r="AB17" s="27" t="n">
        <v>400000</v>
      </c>
      <c r="AC17" s="27" t="n">
        <v>400000</v>
      </c>
      <c r="AD17" s="29" t="n">
        <v>400000</v>
      </c>
      <c r="AE17" s="29" t="n">
        <v>400000</v>
      </c>
      <c r="AF17" s="29" t="n">
        <v>400000</v>
      </c>
      <c r="AG17" s="29" t="n">
        <v>400000</v>
      </c>
      <c r="AH17" s="29" t="n">
        <v>400000</v>
      </c>
      <c r="AI17" s="29" t="n">
        <v>400000</v>
      </c>
      <c r="AJ17" s="29" t="n">
        <v>400000</v>
      </c>
      <c r="AK17" s="29" t="n">
        <v>400000</v>
      </c>
      <c r="AL17" s="29" t="n">
        <v>400000</v>
      </c>
      <c r="AM17" s="29" t="n">
        <v>400000</v>
      </c>
      <c r="AN17" s="29" t="n">
        <v>400000</v>
      </c>
      <c r="AO17" s="29" t="n">
        <v>400000</v>
      </c>
      <c r="AP17" s="29" t="n">
        <v>400000</v>
      </c>
      <c r="AQ17" s="29" t="n">
        <v>400000</v>
      </c>
      <c r="AR17" s="29" t="n">
        <v>400000</v>
      </c>
      <c r="AS17" s="29" t="n">
        <v>400000</v>
      </c>
      <c r="AT17" s="29" t="n">
        <v>400000</v>
      </c>
      <c r="AU17" s="29" t="n">
        <v>400000</v>
      </c>
      <c r="AV17" s="29" t="n">
        <v>400000</v>
      </c>
      <c r="AW17" s="29" t="n">
        <v>400000</v>
      </c>
      <c r="AX17" s="29" t="n">
        <v>400000</v>
      </c>
      <c r="AY17" s="29" t="n">
        <v>400000</v>
      </c>
      <c r="AZ17" s="29" t="n">
        <v>400000</v>
      </c>
      <c r="BA17" s="29" t="n">
        <v>400000</v>
      </c>
      <c r="BB17" s="29" t="n">
        <v>400000</v>
      </c>
      <c r="BC17" s="29" t="n">
        <v>400000</v>
      </c>
      <c r="BD17" s="29" t="n">
        <v>400000</v>
      </c>
      <c r="BE17" s="29" t="n">
        <v>400000</v>
      </c>
      <c r="BF17" s="29" t="n">
        <v>400000</v>
      </c>
      <c r="BG17" s="29" t="n">
        <v>400000</v>
      </c>
      <c r="BH17" s="29" t="n">
        <v>400000</v>
      </c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1"/>
    </row>
    <row r="18" customFormat="false" ht="12.75" hidden="false" customHeight="false" outlineLevel="0" collapsed="false">
      <c r="A18" s="82" t="n">
        <v>27291</v>
      </c>
      <c r="B18" s="83" t="s">
        <v>90</v>
      </c>
      <c r="C18" s="23"/>
      <c r="D18" s="24"/>
      <c r="E18" s="84" t="n">
        <v>37468</v>
      </c>
      <c r="G18" s="25"/>
      <c r="H18" s="54" t="n">
        <v>0.025</v>
      </c>
      <c r="I18" s="23"/>
      <c r="J18" s="27"/>
      <c r="K18" s="1" t="n">
        <f aca="false">ROUND((O18*31+P18*28+Q18*31+R18*30+S18*31+T18*30+U18*31+V18*31+W18*30+X18*31+Y18*30+Z18*31)*H18,0)</f>
        <v>182500</v>
      </c>
      <c r="L18" s="27" t="n">
        <v>20000</v>
      </c>
      <c r="M18" s="27" t="n">
        <v>20000</v>
      </c>
      <c r="N18" s="27" t="n">
        <v>20000</v>
      </c>
      <c r="O18" s="27" t="n">
        <v>20000</v>
      </c>
      <c r="P18" s="27" t="n">
        <v>20000</v>
      </c>
      <c r="Q18" s="27" t="n">
        <v>20000</v>
      </c>
      <c r="R18" s="27" t="n">
        <v>20000</v>
      </c>
      <c r="S18" s="27" t="n">
        <v>20000</v>
      </c>
      <c r="T18" s="27" t="n">
        <v>20000</v>
      </c>
      <c r="U18" s="27" t="n">
        <v>20000</v>
      </c>
      <c r="V18" s="29" t="n">
        <v>20000</v>
      </c>
      <c r="W18" s="29" t="n">
        <v>20000</v>
      </c>
      <c r="X18" s="29" t="n">
        <v>20000</v>
      </c>
      <c r="Y18" s="29" t="n">
        <v>20000</v>
      </c>
      <c r="Z18" s="29" t="n">
        <v>20000</v>
      </c>
      <c r="AA18" s="29" t="n">
        <v>20000</v>
      </c>
      <c r="AB18" s="29" t="n">
        <v>20000</v>
      </c>
      <c r="AC18" s="29" t="n">
        <v>20000</v>
      </c>
      <c r="AD18" s="29" t="n">
        <v>20000</v>
      </c>
      <c r="AE18" s="29" t="n">
        <v>20000</v>
      </c>
      <c r="AF18" s="29" t="n">
        <v>20000</v>
      </c>
      <c r="AG18" s="29" t="n">
        <v>20000</v>
      </c>
      <c r="AH18" s="29" t="n">
        <v>20000</v>
      </c>
      <c r="AI18" s="29" t="n">
        <v>20000</v>
      </c>
      <c r="AJ18" s="29" t="n">
        <v>20000</v>
      </c>
      <c r="AK18" s="29" t="n">
        <v>20000</v>
      </c>
      <c r="AL18" s="29" t="n">
        <v>20000</v>
      </c>
      <c r="AM18" s="29" t="n">
        <v>20000</v>
      </c>
      <c r="AN18" s="29" t="n">
        <v>20000</v>
      </c>
      <c r="AO18" s="29" t="n">
        <v>20000</v>
      </c>
      <c r="AP18" s="29" t="n">
        <v>20000</v>
      </c>
      <c r="AQ18" s="29" t="n">
        <v>20000</v>
      </c>
      <c r="AR18" s="29" t="n">
        <v>20000</v>
      </c>
      <c r="AS18" s="29" t="n">
        <v>20000</v>
      </c>
      <c r="AT18" s="29" t="n">
        <v>20000</v>
      </c>
      <c r="AU18" s="29" t="n">
        <v>20000</v>
      </c>
      <c r="AV18" s="29" t="n">
        <v>20000</v>
      </c>
      <c r="AW18" s="29" t="n">
        <v>20000</v>
      </c>
      <c r="AX18" s="29" t="n">
        <v>20000</v>
      </c>
      <c r="AY18" s="29" t="n">
        <v>20000</v>
      </c>
      <c r="AZ18" s="29" t="n">
        <v>20000</v>
      </c>
      <c r="BA18" s="29" t="n">
        <v>20000</v>
      </c>
      <c r="BB18" s="29" t="n">
        <v>20000</v>
      </c>
      <c r="BC18" s="29" t="n">
        <v>20000</v>
      </c>
      <c r="BD18" s="29" t="n">
        <v>20000</v>
      </c>
      <c r="BE18" s="29" t="n">
        <v>20000</v>
      </c>
      <c r="BF18" s="29" t="n">
        <v>20000</v>
      </c>
      <c r="BG18" s="29" t="n">
        <v>20000</v>
      </c>
      <c r="BH18" s="29" t="n">
        <v>20000</v>
      </c>
      <c r="BI18" s="29" t="n">
        <v>20000</v>
      </c>
      <c r="BJ18" s="29" t="n">
        <v>20000</v>
      </c>
      <c r="BK18" s="29" t="n">
        <v>20000</v>
      </c>
      <c r="BL18" s="29" t="n">
        <v>20000</v>
      </c>
      <c r="BM18" s="29" t="n">
        <v>20000</v>
      </c>
      <c r="BN18" s="29" t="n">
        <v>20000</v>
      </c>
      <c r="BO18" s="29" t="n">
        <v>20000</v>
      </c>
      <c r="BP18" s="29" t="n">
        <v>20000</v>
      </c>
      <c r="BQ18" s="29" t="n">
        <v>20000</v>
      </c>
      <c r="BR18" s="29" t="n">
        <v>20000</v>
      </c>
      <c r="BS18" s="29" t="n">
        <v>20000</v>
      </c>
      <c r="BT18" s="29" t="n">
        <v>20000</v>
      </c>
      <c r="BU18" s="29" t="n">
        <v>20000</v>
      </c>
      <c r="BV18" s="29" t="n">
        <v>20000</v>
      </c>
      <c r="BW18" s="29" t="n">
        <v>20000</v>
      </c>
      <c r="BX18" s="29" t="n">
        <v>20000</v>
      </c>
      <c r="BY18" s="29" t="n">
        <v>20000</v>
      </c>
      <c r="BZ18" s="29" t="n">
        <v>20000</v>
      </c>
      <c r="CA18" s="29" t="n">
        <v>20000</v>
      </c>
      <c r="CB18" s="29" t="n">
        <v>20000</v>
      </c>
      <c r="CC18" s="29" t="n">
        <v>20000</v>
      </c>
      <c r="CD18" s="29" t="n">
        <v>20000</v>
      </c>
      <c r="CE18" s="29" t="n">
        <v>20000</v>
      </c>
      <c r="CF18" s="29" t="n">
        <v>20000</v>
      </c>
      <c r="CG18" s="29" t="n">
        <v>20000</v>
      </c>
      <c r="CH18" s="29" t="n">
        <v>20000</v>
      </c>
      <c r="CI18" s="29" t="n">
        <v>20000</v>
      </c>
      <c r="CJ18" s="29" t="n">
        <v>20000</v>
      </c>
      <c r="CK18" s="29" t="n">
        <v>20000</v>
      </c>
      <c r="CL18" s="29" t="n">
        <v>20000</v>
      </c>
      <c r="CM18" s="29" t="n">
        <v>20000</v>
      </c>
      <c r="CN18" s="29" t="n">
        <v>20000</v>
      </c>
      <c r="CO18" s="29" t="n">
        <v>20000</v>
      </c>
      <c r="CP18" s="29" t="n">
        <v>20000</v>
      </c>
      <c r="CQ18" s="29" t="n">
        <v>20000</v>
      </c>
      <c r="CR18" s="29" t="n">
        <v>20000</v>
      </c>
      <c r="CS18" s="29" t="n">
        <v>20000</v>
      </c>
      <c r="CT18" s="29" t="n">
        <v>20000</v>
      </c>
      <c r="CU18" s="29" t="n">
        <v>20000</v>
      </c>
      <c r="CV18" s="29" t="n">
        <v>20000</v>
      </c>
      <c r="CW18" s="29" t="n">
        <v>20000</v>
      </c>
      <c r="CX18" s="29" t="n">
        <v>20000</v>
      </c>
      <c r="CY18" s="29" t="n">
        <v>20000</v>
      </c>
      <c r="CZ18" s="29" t="n">
        <v>20000</v>
      </c>
      <c r="DA18" s="29" t="n">
        <v>20000</v>
      </c>
      <c r="DB18" s="29" t="n">
        <v>20000</v>
      </c>
      <c r="DC18" s="29" t="n">
        <v>20000</v>
      </c>
      <c r="DD18" s="29" t="n">
        <v>20000</v>
      </c>
      <c r="DE18" s="29" t="n">
        <v>20000</v>
      </c>
      <c r="DF18" s="29" t="n">
        <v>20000</v>
      </c>
      <c r="DG18" s="29" t="n">
        <v>20000</v>
      </c>
      <c r="DH18" s="29" t="n">
        <v>20000</v>
      </c>
      <c r="DI18" s="29" t="n">
        <v>20000</v>
      </c>
      <c r="DJ18" s="29" t="n">
        <v>20000</v>
      </c>
      <c r="DK18" s="29" t="n">
        <v>20000</v>
      </c>
      <c r="DL18" s="29" t="n">
        <v>20000</v>
      </c>
      <c r="DM18" s="29" t="n">
        <v>20000</v>
      </c>
      <c r="DN18" s="29" t="n">
        <v>20000</v>
      </c>
      <c r="DO18" s="29" t="n">
        <v>20000</v>
      </c>
      <c r="DP18" s="29" t="n">
        <v>20000</v>
      </c>
      <c r="DQ18" s="29" t="n">
        <v>20000</v>
      </c>
      <c r="DR18" s="29" t="n">
        <v>20000</v>
      </c>
    </row>
    <row r="19" customFormat="false" ht="12.75" hidden="false" customHeight="false" outlineLevel="0" collapsed="false">
      <c r="A19" s="82" t="n">
        <v>27349</v>
      </c>
      <c r="B19" s="83" t="s">
        <v>91</v>
      </c>
      <c r="C19" s="23"/>
      <c r="D19" s="24"/>
      <c r="E19" s="84" t="n">
        <v>38717</v>
      </c>
      <c r="G19" s="25"/>
      <c r="H19" s="54" t="n">
        <v>0.05</v>
      </c>
      <c r="I19" s="23"/>
      <c r="J19" s="27"/>
      <c r="K19" s="1" t="n">
        <f aca="false">ROUND((O19*31+P19*28+Q19*31+R19*30+S19*31+T19*30+U19*31+V19*31+W19*30+X19*31+Y19*30+Z19*31)*H19,0)</f>
        <v>365000</v>
      </c>
      <c r="L19" s="27" t="n">
        <v>20000</v>
      </c>
      <c r="M19" s="27" t="n">
        <v>20000</v>
      </c>
      <c r="N19" s="27" t="n">
        <v>20000</v>
      </c>
      <c r="O19" s="27" t="n">
        <v>20000</v>
      </c>
      <c r="P19" s="27" t="n">
        <v>20000</v>
      </c>
      <c r="Q19" s="27" t="n">
        <v>20000</v>
      </c>
      <c r="R19" s="27" t="n">
        <v>20000</v>
      </c>
      <c r="S19" s="27" t="n">
        <v>20000</v>
      </c>
      <c r="T19" s="27" t="n">
        <v>20000</v>
      </c>
      <c r="U19" s="27" t="n">
        <v>20000</v>
      </c>
      <c r="V19" s="27" t="n">
        <v>20000</v>
      </c>
      <c r="W19" s="27" t="n">
        <v>20000</v>
      </c>
      <c r="X19" s="27" t="n">
        <v>20000</v>
      </c>
      <c r="Y19" s="27" t="n">
        <v>20000</v>
      </c>
      <c r="Z19" s="27" t="n">
        <v>20000</v>
      </c>
      <c r="AA19" s="27" t="n">
        <v>20000</v>
      </c>
      <c r="AB19" s="27" t="n">
        <v>20000</v>
      </c>
      <c r="AC19" s="27" t="n">
        <v>20000</v>
      </c>
      <c r="AD19" s="27" t="n">
        <v>20000</v>
      </c>
      <c r="AE19" s="27" t="n">
        <v>20000</v>
      </c>
      <c r="AF19" s="27" t="n">
        <v>20000</v>
      </c>
      <c r="AG19" s="27" t="n">
        <v>20000</v>
      </c>
      <c r="AH19" s="27" t="n">
        <v>20000</v>
      </c>
      <c r="AI19" s="27" t="n">
        <v>20000</v>
      </c>
      <c r="AJ19" s="27" t="n">
        <v>20000</v>
      </c>
      <c r="AK19" s="27" t="n">
        <v>20000</v>
      </c>
      <c r="AL19" s="27" t="n">
        <v>20000</v>
      </c>
      <c r="AM19" s="27" t="n">
        <v>20000</v>
      </c>
      <c r="AN19" s="27" t="n">
        <v>20000</v>
      </c>
      <c r="AO19" s="27" t="n">
        <v>20000</v>
      </c>
      <c r="AP19" s="27" t="n">
        <v>20000</v>
      </c>
      <c r="AQ19" s="27" t="n">
        <v>20000</v>
      </c>
      <c r="AR19" s="27" t="n">
        <v>20000</v>
      </c>
      <c r="AS19" s="27" t="n">
        <v>20000</v>
      </c>
      <c r="AT19" s="27" t="n">
        <v>20000</v>
      </c>
      <c r="AU19" s="27" t="n">
        <v>20000</v>
      </c>
      <c r="AV19" s="27" t="n">
        <v>20000</v>
      </c>
      <c r="AW19" s="27" t="n">
        <v>20000</v>
      </c>
      <c r="AX19" s="27" t="n">
        <v>20000</v>
      </c>
      <c r="AY19" s="27" t="n">
        <v>20000</v>
      </c>
      <c r="AZ19" s="27" t="n">
        <v>20000</v>
      </c>
      <c r="BA19" s="27" t="n">
        <v>20000</v>
      </c>
      <c r="BB19" s="27" t="n">
        <v>20000</v>
      </c>
      <c r="BC19" s="27" t="n">
        <v>20000</v>
      </c>
      <c r="BD19" s="27" t="n">
        <v>20000</v>
      </c>
      <c r="BE19" s="27" t="n">
        <v>20000</v>
      </c>
      <c r="BF19" s="27" t="n">
        <v>20000</v>
      </c>
      <c r="BG19" s="27" t="n">
        <v>20000</v>
      </c>
      <c r="BH19" s="27" t="n">
        <v>20000</v>
      </c>
      <c r="BI19" s="27" t="n">
        <v>20000</v>
      </c>
      <c r="BJ19" s="27" t="n">
        <v>20000</v>
      </c>
      <c r="BK19" s="27" t="n">
        <v>20000</v>
      </c>
      <c r="BL19" s="27" t="n">
        <v>20000</v>
      </c>
      <c r="BM19" s="27" t="n">
        <v>20000</v>
      </c>
      <c r="BN19" s="27" t="n">
        <v>20000</v>
      </c>
      <c r="BO19" s="27" t="n">
        <v>20000</v>
      </c>
      <c r="BP19" s="27" t="n">
        <v>20000</v>
      </c>
      <c r="BQ19" s="27" t="n">
        <v>20000</v>
      </c>
      <c r="BR19" s="27" t="n">
        <v>20000</v>
      </c>
      <c r="BS19" s="27" t="n">
        <v>20000</v>
      </c>
      <c r="BT19" s="27" t="n">
        <v>20000</v>
      </c>
      <c r="BU19" s="27" t="n">
        <v>20000</v>
      </c>
      <c r="BV19" s="27" t="n">
        <v>20000</v>
      </c>
      <c r="BW19" s="27" t="n">
        <v>20000</v>
      </c>
      <c r="BX19" s="27" t="n">
        <v>20000</v>
      </c>
      <c r="BY19" s="27" t="n">
        <v>20000</v>
      </c>
      <c r="BZ19" s="27" t="n">
        <v>20000</v>
      </c>
      <c r="CA19" s="27" t="n">
        <v>20000</v>
      </c>
      <c r="CB19" s="27" t="n">
        <v>20000</v>
      </c>
      <c r="CC19" s="27" t="n">
        <v>20000</v>
      </c>
      <c r="CD19" s="27" t="n">
        <v>20000</v>
      </c>
      <c r="CE19" s="27" t="n">
        <v>20000</v>
      </c>
      <c r="CF19" s="27" t="n">
        <v>20000</v>
      </c>
      <c r="CG19" s="27" t="n">
        <v>20000</v>
      </c>
      <c r="CH19" s="27" t="n">
        <v>20000</v>
      </c>
      <c r="CI19" s="27" t="n">
        <v>20000</v>
      </c>
      <c r="CJ19" s="27" t="n">
        <v>20000</v>
      </c>
      <c r="CK19" s="27" t="n">
        <v>20000</v>
      </c>
      <c r="CL19" s="27" t="n">
        <v>20000</v>
      </c>
      <c r="CM19" s="27" t="n">
        <v>20000</v>
      </c>
      <c r="CN19" s="27" t="n">
        <v>20000</v>
      </c>
      <c r="CO19" s="27" t="n">
        <v>20000</v>
      </c>
      <c r="CP19" s="27" t="n">
        <v>20000</v>
      </c>
      <c r="CQ19" s="27" t="n">
        <v>20000</v>
      </c>
      <c r="CR19" s="27" t="n">
        <v>20000</v>
      </c>
      <c r="CS19" s="27" t="n">
        <v>20000</v>
      </c>
      <c r="CT19" s="27" t="n">
        <v>20000</v>
      </c>
      <c r="CU19" s="27" t="n">
        <v>20000</v>
      </c>
      <c r="CV19" s="27" t="n">
        <v>20000</v>
      </c>
      <c r="CW19" s="27" t="n">
        <v>20000</v>
      </c>
      <c r="CX19" s="27" t="n">
        <v>20000</v>
      </c>
      <c r="CY19" s="27" t="n">
        <v>20000</v>
      </c>
      <c r="CZ19" s="27" t="n">
        <v>20000</v>
      </c>
      <c r="DA19" s="27" t="n">
        <v>20000</v>
      </c>
      <c r="DB19" s="27" t="n">
        <v>20000</v>
      </c>
      <c r="DC19" s="27" t="n">
        <v>20000</v>
      </c>
      <c r="DD19" s="27" t="n">
        <v>20000</v>
      </c>
      <c r="DE19" s="27" t="n">
        <v>20000</v>
      </c>
      <c r="DF19" s="27" t="n">
        <v>20000</v>
      </c>
      <c r="DG19" s="27" t="n">
        <v>20000</v>
      </c>
      <c r="DH19" s="27" t="n">
        <v>20000</v>
      </c>
      <c r="DI19" s="27" t="n">
        <v>20000</v>
      </c>
      <c r="DJ19" s="27" t="n">
        <v>20000</v>
      </c>
      <c r="DK19" s="27" t="n">
        <v>20000</v>
      </c>
      <c r="DL19" s="27" t="n">
        <v>20000</v>
      </c>
      <c r="DM19" s="27" t="n">
        <v>20000</v>
      </c>
      <c r="DN19" s="27" t="n">
        <v>20000</v>
      </c>
      <c r="DO19" s="27" t="n">
        <v>20000</v>
      </c>
      <c r="DP19" s="27" t="n">
        <v>20000</v>
      </c>
      <c r="DQ19" s="27" t="n">
        <v>20000</v>
      </c>
      <c r="DR19" s="27" t="n">
        <v>20000</v>
      </c>
    </row>
    <row r="20" customFormat="false" ht="12.75" hidden="false" customHeight="false" outlineLevel="0" collapsed="false">
      <c r="A20" s="82" t="n">
        <v>27377</v>
      </c>
      <c r="B20" s="83" t="s">
        <v>86</v>
      </c>
      <c r="C20" s="23"/>
      <c r="D20" s="24"/>
      <c r="E20" s="84" t="n">
        <v>37315</v>
      </c>
      <c r="G20" s="25"/>
      <c r="H20" s="54" t="n">
        <v>0.05</v>
      </c>
      <c r="I20" s="23"/>
      <c r="J20" s="27"/>
      <c r="K20" s="1" t="n">
        <f aca="false">ROUND((O20*31+P20*28+Q20*31+R20*30+S20*31+T20*30+U20*31+V20*31+W20*30+X20*31+Y20*30+Z20*31)*H20,0)</f>
        <v>29500</v>
      </c>
      <c r="L20" s="27" t="n">
        <v>10000</v>
      </c>
      <c r="M20" s="27" t="n">
        <v>10000</v>
      </c>
      <c r="N20" s="27" t="n">
        <v>10000</v>
      </c>
      <c r="O20" s="27" t="n">
        <v>10000</v>
      </c>
      <c r="P20" s="27" t="n">
        <v>10000</v>
      </c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1"/>
    </row>
    <row r="21" customFormat="false" ht="12.75" hidden="false" customHeight="false" outlineLevel="0" collapsed="false">
      <c r="A21" s="82" t="n">
        <v>27495</v>
      </c>
      <c r="B21" s="83" t="s">
        <v>92</v>
      </c>
      <c r="C21" s="23"/>
      <c r="D21" s="24"/>
      <c r="E21" s="84" t="n">
        <v>37711</v>
      </c>
      <c r="G21" s="25"/>
      <c r="H21" s="54" t="n">
        <v>0.0325</v>
      </c>
      <c r="I21" s="23"/>
      <c r="J21" s="27"/>
      <c r="K21" s="1" t="n">
        <f aca="false">ROUND((O21*31+P21*28+Q21*31+R21*30+S21*31+T21*30+U21*31+V21*31+W21*30+X21*31+Y21*30+Z21*31)*H21,0)</f>
        <v>593125</v>
      </c>
      <c r="L21" s="27" t="n">
        <v>50000</v>
      </c>
      <c r="M21" s="27" t="n">
        <v>50000</v>
      </c>
      <c r="N21" s="27" t="n">
        <v>50000</v>
      </c>
      <c r="O21" s="27" t="n">
        <v>50000</v>
      </c>
      <c r="P21" s="27" t="n">
        <v>50000</v>
      </c>
      <c r="Q21" s="27" t="n">
        <v>50000</v>
      </c>
      <c r="R21" s="27" t="n">
        <v>50000</v>
      </c>
      <c r="S21" s="27" t="n">
        <v>50000</v>
      </c>
      <c r="T21" s="27" t="n">
        <v>50000</v>
      </c>
      <c r="U21" s="27" t="n">
        <v>50000</v>
      </c>
      <c r="V21" s="27" t="n">
        <v>50000</v>
      </c>
      <c r="W21" s="27" t="n">
        <v>50000</v>
      </c>
      <c r="X21" s="27" t="n">
        <v>50000</v>
      </c>
      <c r="Y21" s="27" t="n">
        <v>50000</v>
      </c>
      <c r="Z21" s="27" t="n">
        <v>50000</v>
      </c>
      <c r="AA21" s="27" t="n">
        <v>50000</v>
      </c>
      <c r="AB21" s="27" t="n">
        <v>50000</v>
      </c>
      <c r="AC21" s="27" t="n">
        <v>50000</v>
      </c>
      <c r="AD21" s="29" t="n">
        <v>50000</v>
      </c>
      <c r="AE21" s="29" t="n">
        <v>50000</v>
      </c>
      <c r="AF21" s="29" t="n">
        <v>50000</v>
      </c>
      <c r="AG21" s="29" t="n">
        <v>50000</v>
      </c>
      <c r="AH21" s="29" t="n">
        <v>50000</v>
      </c>
      <c r="AI21" s="29" t="n">
        <v>50000</v>
      </c>
      <c r="AJ21" s="29" t="n">
        <v>50000</v>
      </c>
      <c r="AK21" s="29" t="n">
        <v>50000</v>
      </c>
      <c r="AL21" s="29" t="n">
        <v>50000</v>
      </c>
      <c r="AM21" s="29" t="n">
        <v>50000</v>
      </c>
      <c r="AN21" s="29" t="n">
        <v>50000</v>
      </c>
      <c r="AO21" s="29" t="n">
        <v>50000</v>
      </c>
      <c r="AP21" s="29" t="n">
        <v>50000</v>
      </c>
      <c r="AQ21" s="29" t="n">
        <v>50000</v>
      </c>
      <c r="AR21" s="29" t="n">
        <v>50000</v>
      </c>
      <c r="AS21" s="29" t="n">
        <v>50000</v>
      </c>
      <c r="AT21" s="29" t="n">
        <v>50000</v>
      </c>
      <c r="AU21" s="29" t="n">
        <v>50000</v>
      </c>
      <c r="AV21" s="29" t="n">
        <v>50000</v>
      </c>
      <c r="AW21" s="29" t="n">
        <v>50000</v>
      </c>
      <c r="AX21" s="29" t="n">
        <v>50000</v>
      </c>
      <c r="AY21" s="29" t="n">
        <v>50000</v>
      </c>
      <c r="AZ21" s="29" t="n">
        <v>50000</v>
      </c>
      <c r="BA21" s="29" t="n">
        <v>50000</v>
      </c>
      <c r="BB21" s="29" t="n">
        <v>50000</v>
      </c>
      <c r="BC21" s="29" t="n">
        <v>50000</v>
      </c>
      <c r="BD21" s="29" t="n">
        <v>50000</v>
      </c>
      <c r="BE21" s="29" t="n">
        <v>50000</v>
      </c>
      <c r="BF21" s="29" t="n">
        <v>50000</v>
      </c>
      <c r="BG21" s="29" t="n">
        <v>50000</v>
      </c>
      <c r="BH21" s="29" t="n">
        <v>50000</v>
      </c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1"/>
    </row>
    <row r="22" customFormat="false" ht="12.75" hidden="false" customHeight="false" outlineLevel="0" collapsed="false">
      <c r="A22" s="82" t="n">
        <v>27579</v>
      </c>
      <c r="B22" s="83" t="s">
        <v>91</v>
      </c>
      <c r="C22" s="23"/>
      <c r="D22" s="24"/>
      <c r="E22" s="84" t="n">
        <v>37407</v>
      </c>
      <c r="G22" s="25"/>
      <c r="H22" s="54" t="n">
        <v>0.06</v>
      </c>
      <c r="I22" s="23"/>
      <c r="J22" s="27"/>
      <c r="K22" s="1" t="n">
        <f aca="false">ROUND((O22*31+P22*28+Q22*31+R22*30+S22*31+T22*30+U22*31+V22*31+W22*30+X22*31+Y22*30+Z22*31)*H22,0)</f>
        <v>438000</v>
      </c>
      <c r="L22" s="27" t="n">
        <v>20000</v>
      </c>
      <c r="M22" s="27" t="n">
        <v>20000</v>
      </c>
      <c r="N22" s="27" t="n">
        <v>20000</v>
      </c>
      <c r="O22" s="27" t="n">
        <v>20000</v>
      </c>
      <c r="P22" s="27" t="n">
        <v>20000</v>
      </c>
      <c r="Q22" s="27" t="n">
        <v>20000</v>
      </c>
      <c r="R22" s="27" t="n">
        <v>20000</v>
      </c>
      <c r="S22" s="27" t="n">
        <v>20000</v>
      </c>
      <c r="T22" s="29" t="n">
        <v>20000</v>
      </c>
      <c r="U22" s="29" t="n">
        <v>20000</v>
      </c>
      <c r="V22" s="29" t="n">
        <v>20000</v>
      </c>
      <c r="W22" s="29" t="n">
        <v>20000</v>
      </c>
      <c r="X22" s="29" t="n">
        <v>20000</v>
      </c>
      <c r="Y22" s="29" t="n">
        <v>20000</v>
      </c>
      <c r="Z22" s="29" t="n">
        <v>20000</v>
      </c>
      <c r="AA22" s="29" t="n">
        <v>20000</v>
      </c>
      <c r="AB22" s="29" t="n">
        <v>20000</v>
      </c>
      <c r="AC22" s="29" t="n">
        <v>20000</v>
      </c>
      <c r="AD22" s="29" t="n">
        <v>20000</v>
      </c>
      <c r="AE22" s="29" t="n">
        <v>20000</v>
      </c>
      <c r="AF22" s="29" t="n">
        <v>20000</v>
      </c>
      <c r="AG22" s="29" t="n">
        <v>20000</v>
      </c>
      <c r="AH22" s="29" t="n">
        <v>20000</v>
      </c>
      <c r="AI22" s="29" t="n">
        <v>20000</v>
      </c>
      <c r="AJ22" s="29" t="n">
        <v>20000</v>
      </c>
      <c r="AK22" s="29" t="n">
        <v>20000</v>
      </c>
      <c r="AL22" s="29" t="n">
        <v>20000</v>
      </c>
      <c r="AM22" s="29" t="n">
        <v>20000</v>
      </c>
      <c r="AN22" s="29" t="n">
        <v>20000</v>
      </c>
      <c r="AO22" s="29" t="n">
        <v>20000</v>
      </c>
      <c r="AP22" s="29" t="n">
        <v>20000</v>
      </c>
      <c r="AQ22" s="29" t="n">
        <v>20000</v>
      </c>
      <c r="AR22" s="29" t="n">
        <v>20000</v>
      </c>
      <c r="AS22" s="29" t="n">
        <v>20000</v>
      </c>
      <c r="AT22" s="29" t="n">
        <v>20000</v>
      </c>
      <c r="AU22" s="29" t="n">
        <v>20000</v>
      </c>
      <c r="AV22" s="29" t="n">
        <v>20000</v>
      </c>
      <c r="AW22" s="29" t="n">
        <v>20000</v>
      </c>
      <c r="AX22" s="29" t="n">
        <v>20000</v>
      </c>
      <c r="AY22" s="29" t="n">
        <v>20000</v>
      </c>
      <c r="AZ22" s="29" t="n">
        <v>20000</v>
      </c>
      <c r="BA22" s="29" t="n">
        <v>20000</v>
      </c>
      <c r="BB22" s="29" t="n">
        <v>20000</v>
      </c>
      <c r="BC22" s="29" t="n">
        <v>20000</v>
      </c>
      <c r="BD22" s="29" t="n">
        <v>20000</v>
      </c>
      <c r="BE22" s="29" t="n">
        <v>20000</v>
      </c>
      <c r="BF22" s="29" t="n">
        <v>20000</v>
      </c>
      <c r="BG22" s="29" t="n">
        <v>20000</v>
      </c>
      <c r="BH22" s="29" t="n">
        <v>20000</v>
      </c>
      <c r="BI22" s="29" t="n">
        <v>20000</v>
      </c>
      <c r="BJ22" s="29" t="n">
        <v>20000</v>
      </c>
      <c r="BK22" s="29" t="n">
        <v>20000</v>
      </c>
      <c r="BL22" s="29" t="n">
        <v>20000</v>
      </c>
      <c r="BM22" s="29" t="n">
        <v>20000</v>
      </c>
      <c r="BN22" s="29" t="n">
        <v>20000</v>
      </c>
      <c r="BO22" s="29" t="n">
        <v>20000</v>
      </c>
      <c r="BP22" s="29" t="n">
        <v>20000</v>
      </c>
      <c r="BQ22" s="29" t="n">
        <v>20000</v>
      </c>
      <c r="BR22" s="29" t="n">
        <v>20000</v>
      </c>
      <c r="BS22" s="29" t="n">
        <v>20000</v>
      </c>
      <c r="BT22" s="29" t="n">
        <v>20000</v>
      </c>
      <c r="BU22" s="29" t="n">
        <v>20000</v>
      </c>
      <c r="BV22" s="29" t="n">
        <v>20000</v>
      </c>
      <c r="BW22" s="29" t="n">
        <v>20000</v>
      </c>
      <c r="BX22" s="29" t="n">
        <v>20000</v>
      </c>
      <c r="BY22" s="29" t="n">
        <v>20000</v>
      </c>
      <c r="BZ22" s="29" t="n">
        <v>20000</v>
      </c>
      <c r="CA22" s="29" t="n">
        <v>20000</v>
      </c>
      <c r="CB22" s="29" t="n">
        <v>20000</v>
      </c>
      <c r="CC22" s="29" t="n">
        <v>20000</v>
      </c>
      <c r="CD22" s="29" t="n">
        <v>20000</v>
      </c>
      <c r="CE22" s="29" t="n">
        <v>20000</v>
      </c>
      <c r="CF22" s="29" t="n">
        <v>20000</v>
      </c>
      <c r="CG22" s="29" t="n">
        <v>20000</v>
      </c>
      <c r="CH22" s="29" t="n">
        <v>20000</v>
      </c>
      <c r="CI22" s="29" t="n">
        <v>20000</v>
      </c>
      <c r="CJ22" s="29" t="n">
        <v>20000</v>
      </c>
      <c r="CK22" s="29" t="n">
        <v>20000</v>
      </c>
      <c r="CL22" s="29" t="n">
        <v>20000</v>
      </c>
      <c r="CM22" s="29" t="n">
        <v>20000</v>
      </c>
      <c r="CN22" s="29" t="n">
        <v>20000</v>
      </c>
      <c r="CO22" s="29" t="n">
        <v>20000</v>
      </c>
      <c r="CP22" s="29" t="n">
        <v>20000</v>
      </c>
      <c r="CQ22" s="29" t="n">
        <v>20000</v>
      </c>
      <c r="CR22" s="29" t="n">
        <v>20000</v>
      </c>
      <c r="CS22" s="29" t="n">
        <v>20000</v>
      </c>
      <c r="CT22" s="29" t="n">
        <v>20000</v>
      </c>
      <c r="CU22" s="29" t="n">
        <v>20000</v>
      </c>
      <c r="CV22" s="29" t="n">
        <v>20000</v>
      </c>
      <c r="CW22" s="29" t="n">
        <v>20000</v>
      </c>
      <c r="CX22" s="29" t="n">
        <v>20000</v>
      </c>
      <c r="CY22" s="29" t="n">
        <v>20000</v>
      </c>
      <c r="CZ22" s="29" t="n">
        <v>20000</v>
      </c>
      <c r="DA22" s="29" t="n">
        <v>20000</v>
      </c>
      <c r="DB22" s="29" t="n">
        <v>20000</v>
      </c>
      <c r="DC22" s="29" t="n">
        <v>20000</v>
      </c>
      <c r="DD22" s="29" t="n">
        <v>20000</v>
      </c>
      <c r="DE22" s="29" t="n">
        <v>20000</v>
      </c>
      <c r="DF22" s="29" t="n">
        <v>20000</v>
      </c>
      <c r="DG22" s="29" t="n">
        <v>20000</v>
      </c>
      <c r="DH22" s="29" t="n">
        <v>20000</v>
      </c>
      <c r="DI22" s="29" t="n">
        <v>20000</v>
      </c>
      <c r="DJ22" s="29" t="n">
        <v>20000</v>
      </c>
      <c r="DK22" s="29" t="n">
        <v>20000</v>
      </c>
      <c r="DL22" s="29" t="n">
        <v>20000</v>
      </c>
      <c r="DM22" s="29" t="n">
        <v>20000</v>
      </c>
      <c r="DN22" s="29" t="n">
        <v>20000</v>
      </c>
      <c r="DO22" s="29" t="n">
        <v>20000</v>
      </c>
      <c r="DP22" s="29" t="n">
        <v>20000</v>
      </c>
      <c r="DQ22" s="29" t="n">
        <v>20000</v>
      </c>
      <c r="DR22" s="29" t="n">
        <v>20000</v>
      </c>
    </row>
    <row r="23" customFormat="false" ht="12.75" hidden="false" customHeight="false" outlineLevel="0" collapsed="false">
      <c r="A23" s="82" t="n">
        <v>27600</v>
      </c>
      <c r="B23" s="83" t="s">
        <v>93</v>
      </c>
      <c r="C23" s="23"/>
      <c r="D23" s="24"/>
      <c r="E23" s="84" t="n">
        <v>37407</v>
      </c>
      <c r="G23" s="25"/>
      <c r="H23" s="54" t="n">
        <v>0.09</v>
      </c>
      <c r="I23" s="23"/>
      <c r="J23" s="27"/>
      <c r="K23" s="1" t="n">
        <f aca="false">ROUND((O23*31+P23*28+Q23*31+R23*30+S23*31+T23*30+U23*31+V23*31+W23*30+X23*31+Y23*30+Z23*31)*H23,0)</f>
        <v>33975</v>
      </c>
      <c r="L23" s="27" t="n">
        <v>2500</v>
      </c>
      <c r="M23" s="27" t="n">
        <v>2500</v>
      </c>
      <c r="N23" s="27" t="n">
        <v>2500</v>
      </c>
      <c r="O23" s="27" t="n">
        <v>2500</v>
      </c>
      <c r="P23" s="27" t="n">
        <v>2500</v>
      </c>
      <c r="Q23" s="27" t="n">
        <v>2500</v>
      </c>
      <c r="R23" s="27" t="n">
        <v>2500</v>
      </c>
      <c r="S23" s="27" t="n">
        <v>2500</v>
      </c>
      <c r="T23" s="27"/>
      <c r="U23" s="27"/>
      <c r="V23" s="27"/>
      <c r="W23" s="27"/>
      <c r="X23" s="27"/>
      <c r="Y23" s="27"/>
      <c r="Z23" s="27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1"/>
    </row>
    <row r="24" customFormat="false" ht="12.75" hidden="false" customHeight="false" outlineLevel="0" collapsed="false">
      <c r="A24" s="79" t="n">
        <v>27606</v>
      </c>
      <c r="B24" s="80" t="s">
        <v>94</v>
      </c>
      <c r="C24" s="23"/>
      <c r="D24" s="24"/>
      <c r="E24" s="81" t="n">
        <v>38990</v>
      </c>
      <c r="G24" s="25"/>
      <c r="H24" s="54" t="n">
        <v>0.08</v>
      </c>
      <c r="I24" s="23"/>
      <c r="J24" s="27"/>
      <c r="K24" s="1" t="n">
        <f aca="false">ROUND((O24*31+P24*28+Q24*31+R24*30+S24*31+T24*30+U24*31+V24*31+W24*30+X24*31+Y24*30+Z24*31)*H24,0)</f>
        <v>2336000</v>
      </c>
      <c r="L24" s="27" t="n">
        <v>80000</v>
      </c>
      <c r="M24" s="27" t="n">
        <v>80000</v>
      </c>
      <c r="N24" s="27" t="n">
        <v>80000</v>
      </c>
      <c r="O24" s="27" t="n">
        <v>80000</v>
      </c>
      <c r="P24" s="27" t="n">
        <v>80000</v>
      </c>
      <c r="Q24" s="27" t="n">
        <v>80000</v>
      </c>
      <c r="R24" s="27" t="n">
        <v>80000</v>
      </c>
      <c r="S24" s="27" t="n">
        <v>80000</v>
      </c>
      <c r="T24" s="27" t="n">
        <v>80000</v>
      </c>
      <c r="U24" s="27" t="n">
        <v>80000</v>
      </c>
      <c r="V24" s="27" t="n">
        <v>80000</v>
      </c>
      <c r="W24" s="27" t="n">
        <v>80000</v>
      </c>
      <c r="X24" s="27" t="n">
        <v>80000</v>
      </c>
      <c r="Y24" s="27" t="n">
        <v>80000</v>
      </c>
      <c r="Z24" s="27" t="n">
        <v>80000</v>
      </c>
      <c r="AA24" s="27" t="n">
        <v>80000</v>
      </c>
      <c r="AB24" s="27" t="n">
        <v>80000</v>
      </c>
      <c r="AC24" s="27" t="n">
        <v>80000</v>
      </c>
      <c r="AD24" s="27" t="n">
        <v>80000</v>
      </c>
      <c r="AE24" s="27" t="n">
        <v>80000</v>
      </c>
      <c r="AF24" s="27" t="n">
        <v>80000</v>
      </c>
      <c r="AG24" s="27" t="n">
        <v>80000</v>
      </c>
      <c r="AH24" s="27" t="n">
        <v>80000</v>
      </c>
      <c r="AI24" s="27" t="n">
        <v>80000</v>
      </c>
      <c r="AJ24" s="27" t="n">
        <v>80000</v>
      </c>
      <c r="AK24" s="27" t="n">
        <v>80000</v>
      </c>
      <c r="AL24" s="27" t="n">
        <v>80000</v>
      </c>
      <c r="AM24" s="27" t="n">
        <v>80000</v>
      </c>
      <c r="AN24" s="27" t="n">
        <v>80000</v>
      </c>
      <c r="AO24" s="27" t="n">
        <v>80000</v>
      </c>
      <c r="AP24" s="27" t="n">
        <v>80000</v>
      </c>
      <c r="AQ24" s="27" t="n">
        <v>80000</v>
      </c>
      <c r="AR24" s="27" t="n">
        <v>80000</v>
      </c>
      <c r="AS24" s="27" t="n">
        <v>80000</v>
      </c>
      <c r="AT24" s="27" t="n">
        <v>80000</v>
      </c>
      <c r="AU24" s="27" t="n">
        <v>80000</v>
      </c>
      <c r="AV24" s="27" t="n">
        <v>80000</v>
      </c>
      <c r="AW24" s="27" t="n">
        <v>80000</v>
      </c>
      <c r="AX24" s="27" t="n">
        <v>80000</v>
      </c>
      <c r="AY24" s="27" t="n">
        <v>80000</v>
      </c>
      <c r="AZ24" s="27" t="n">
        <v>80000</v>
      </c>
      <c r="BA24" s="27" t="n">
        <v>80000</v>
      </c>
      <c r="BB24" s="27" t="n">
        <v>80000</v>
      </c>
      <c r="BC24" s="27" t="n">
        <v>80000</v>
      </c>
      <c r="BD24" s="27" t="n">
        <v>80000</v>
      </c>
      <c r="BE24" s="27" t="n">
        <v>80000</v>
      </c>
      <c r="BF24" s="27" t="n">
        <v>80000</v>
      </c>
      <c r="BG24" s="27" t="n">
        <v>80000</v>
      </c>
      <c r="BH24" s="27" t="n">
        <v>80000</v>
      </c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1"/>
    </row>
    <row r="25" customFormat="false" ht="12.75" hidden="false" customHeight="false" outlineLevel="0" collapsed="false">
      <c r="C25" s="23"/>
      <c r="D25" s="24"/>
      <c r="E25" s="24"/>
      <c r="G25" s="25"/>
      <c r="H25" s="54"/>
      <c r="I25" s="23"/>
      <c r="J25" s="27"/>
      <c r="K25" s="1"/>
      <c r="L25" s="27"/>
      <c r="M25" s="27"/>
      <c r="N25" s="27"/>
      <c r="O25" s="28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1"/>
    </row>
    <row r="26" customFormat="false" ht="12.75" hidden="false" customHeight="false" outlineLevel="0" collapsed="false">
      <c r="C26" s="23"/>
      <c r="D26" s="24"/>
      <c r="E26" s="24"/>
      <c r="G26" s="25"/>
      <c r="H26" s="54"/>
      <c r="I26" s="55" t="n">
        <v>20000</v>
      </c>
      <c r="J26" s="55" t="n">
        <v>20000</v>
      </c>
      <c r="K26" s="56"/>
      <c r="L26" s="55"/>
      <c r="M26" s="55"/>
      <c r="N26" s="55"/>
      <c r="O26" s="57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 t="n">
        <v>20000</v>
      </c>
      <c r="BJ26" s="58" t="n">
        <v>20000</v>
      </c>
      <c r="BK26" s="58" t="n">
        <v>20000</v>
      </c>
      <c r="BL26" s="58" t="n">
        <v>20000</v>
      </c>
      <c r="BM26" s="58" t="n">
        <v>20000</v>
      </c>
      <c r="BN26" s="58" t="n">
        <v>20000</v>
      </c>
      <c r="BO26" s="58" t="n">
        <v>20000</v>
      </c>
      <c r="BP26" s="58" t="n">
        <v>20000</v>
      </c>
      <c r="BQ26" s="58" t="n">
        <v>20000</v>
      </c>
      <c r="BR26" s="58" t="n">
        <v>20000</v>
      </c>
      <c r="BS26" s="58" t="n">
        <v>20000</v>
      </c>
      <c r="BT26" s="58" t="n">
        <v>20000</v>
      </c>
      <c r="BU26" s="58" t="n">
        <v>20000</v>
      </c>
      <c r="BV26" s="58" t="n">
        <v>20000</v>
      </c>
      <c r="BW26" s="21"/>
    </row>
    <row r="27" customFormat="false" ht="12.75" hidden="false" customHeight="false" outlineLevel="0" collapsed="false">
      <c r="G27" s="53"/>
      <c r="H27" s="59"/>
      <c r="I27" s="23" t="n">
        <f aca="false">SUM(I10:I26)</f>
        <v>20000</v>
      </c>
      <c r="J27" s="23" t="n">
        <f aca="false">SUM(J10:J26)</f>
        <v>20000</v>
      </c>
      <c r="K27" s="1" t="n">
        <f aca="false">SUM(K10:K26)</f>
        <v>9615577</v>
      </c>
      <c r="L27" s="23" t="n">
        <f aca="false">SUM(L10:L26)</f>
        <v>722402.8</v>
      </c>
      <c r="M27" s="23" t="n">
        <f aca="false">SUM(M10:M26)</f>
        <v>717402.8</v>
      </c>
      <c r="N27" s="23" t="n">
        <f aca="false">SUM(N10:N26)</f>
        <v>694402.8</v>
      </c>
      <c r="O27" s="60" t="n">
        <f aca="false">SUM(O10:O26)</f>
        <v>694402.8</v>
      </c>
      <c r="P27" s="23" t="n">
        <f aca="false">SUM(P10:P26)</f>
        <v>694402.8</v>
      </c>
      <c r="Q27" s="23" t="n">
        <f aca="false">SUM(Q10:Q26)</f>
        <v>684402.8</v>
      </c>
      <c r="R27" s="23" t="n">
        <f aca="false">SUM(R10:R26)</f>
        <v>684402.8</v>
      </c>
      <c r="S27" s="23" t="n">
        <f aca="false">SUM(S10:S26)</f>
        <v>684402.8</v>
      </c>
      <c r="T27" s="23" t="n">
        <f aca="false">SUM(T10:T26)</f>
        <v>681902.8</v>
      </c>
      <c r="U27" s="23" t="n">
        <f aca="false">SUM(U10:U26)</f>
        <v>681902.8</v>
      </c>
      <c r="V27" s="23" t="n">
        <f aca="false">SUM(V10:V26)</f>
        <v>681902.8</v>
      </c>
      <c r="W27" s="23" t="n">
        <f aca="false">SUM(W10:W26)</f>
        <v>681902.8</v>
      </c>
      <c r="X27" s="23" t="n">
        <f aca="false">SUM(X10:X26)</f>
        <v>681902.8</v>
      </c>
      <c r="Y27" s="23" t="n">
        <f aca="false">SUM(Y10:Y26)</f>
        <v>681902.8</v>
      </c>
      <c r="Z27" s="23" t="n">
        <f aca="false">SUM(Z10:Z26)</f>
        <v>681902.8</v>
      </c>
      <c r="AA27" s="23" t="n">
        <f aca="false">SUM(AA10:AA26)</f>
        <v>681902.8</v>
      </c>
      <c r="AB27" s="23" t="n">
        <f aca="false">SUM(AB10:AB26)</f>
        <v>681902.8</v>
      </c>
      <c r="AC27" s="23" t="n">
        <f aca="false">SUM(AC10:AC26)</f>
        <v>681902.8</v>
      </c>
      <c r="AD27" s="23" t="n">
        <f aca="false">SUM(AD10:AD26)</f>
        <v>681902.8</v>
      </c>
      <c r="AE27" s="23" t="n">
        <f aca="false">SUM(AE10:AE26)</f>
        <v>681902.8</v>
      </c>
      <c r="AF27" s="23" t="n">
        <f aca="false">SUM(AF10:AF26)</f>
        <v>681902.8</v>
      </c>
      <c r="AG27" s="23" t="n">
        <f aca="false">SUM(AG10:AG26)</f>
        <v>681902.8</v>
      </c>
      <c r="AH27" s="23" t="n">
        <f aca="false">SUM(AH10:AH26)</f>
        <v>681902.8</v>
      </c>
      <c r="AI27" s="23" t="n">
        <f aca="false">SUM(AI10:AI26)</f>
        <v>681902.8</v>
      </c>
      <c r="AJ27" s="23" t="n">
        <f aca="false">SUM(AJ10:AJ26)</f>
        <v>681902.8</v>
      </c>
      <c r="AK27" s="23" t="n">
        <f aca="false">SUM(AK10:AK26)</f>
        <v>681902.8</v>
      </c>
      <c r="AL27" s="23" t="n">
        <f aca="false">SUM(AL10:AL26)</f>
        <v>681902.8</v>
      </c>
      <c r="AM27" s="23" t="n">
        <f aca="false">SUM(AM10:AM26)</f>
        <v>681902.8</v>
      </c>
      <c r="AN27" s="23" t="n">
        <f aca="false">SUM(AN10:AN26)</f>
        <v>681902.8</v>
      </c>
      <c r="AO27" s="23" t="n">
        <f aca="false">SUM(AO10:AO26)</f>
        <v>681902.8</v>
      </c>
      <c r="AP27" s="23" t="n">
        <f aca="false">SUM(AP10:AP26)</f>
        <v>681902.8</v>
      </c>
      <c r="AQ27" s="23" t="n">
        <f aca="false">SUM(AQ10:AQ26)</f>
        <v>681902.8</v>
      </c>
      <c r="AR27" s="23" t="n">
        <f aca="false">SUM(AR10:AR26)</f>
        <v>681902.8</v>
      </c>
      <c r="AS27" s="23" t="n">
        <f aca="false">SUM(AS10:AS26)</f>
        <v>681902.8</v>
      </c>
      <c r="AT27" s="23" t="n">
        <f aca="false">SUM(AT10:AT26)</f>
        <v>681902.8</v>
      </c>
      <c r="AU27" s="23" t="n">
        <f aca="false">SUM(AU10:AU26)</f>
        <v>681902.8</v>
      </c>
      <c r="AV27" s="23" t="n">
        <f aca="false">SUM(AV10:AV26)</f>
        <v>681902.8</v>
      </c>
      <c r="AW27" s="23" t="n">
        <f aca="false">SUM(AW10:AW26)</f>
        <v>681902.8</v>
      </c>
      <c r="AX27" s="23" t="n">
        <f aca="false">SUM(AX10:AX26)</f>
        <v>681902.8</v>
      </c>
      <c r="AY27" s="23" t="n">
        <f aca="false">SUM(AY10:AY26)</f>
        <v>681902.8</v>
      </c>
      <c r="AZ27" s="23" t="n">
        <f aca="false">SUM(AZ10:AZ26)</f>
        <v>681902.8</v>
      </c>
      <c r="BA27" s="23" t="n">
        <f aca="false">SUM(BA10:BA26)</f>
        <v>681902.8</v>
      </c>
      <c r="BB27" s="23" t="n">
        <f aca="false">SUM(BB10:BB26)</f>
        <v>681902.8</v>
      </c>
      <c r="BC27" s="23" t="n">
        <f aca="false">SUM(BC10:BC26)</f>
        <v>681902.8</v>
      </c>
      <c r="BD27" s="23" t="n">
        <f aca="false">SUM(BD10:BD26)</f>
        <v>681902.8</v>
      </c>
      <c r="BE27" s="23" t="n">
        <f aca="false">SUM(BE10:BE26)</f>
        <v>681902.8</v>
      </c>
      <c r="BF27" s="23" t="n">
        <f aca="false">SUM(BF10:BF26)</f>
        <v>681902.8</v>
      </c>
      <c r="BG27" s="23" t="n">
        <f aca="false">SUM(BG10:BG26)</f>
        <v>681902.8</v>
      </c>
      <c r="BH27" s="23" t="n">
        <f aca="false">SUM(BH10:BH26)</f>
        <v>681902.8</v>
      </c>
      <c r="BI27" s="23" t="n">
        <f aca="false">SUM(BI10:BI26)</f>
        <v>95188.8</v>
      </c>
      <c r="BJ27" s="23" t="n">
        <f aca="false">SUM(BJ10:BJ26)</f>
        <v>95188.8</v>
      </c>
      <c r="BK27" s="23" t="n">
        <f aca="false">SUM(BK10:BK26)</f>
        <v>95188.8</v>
      </c>
      <c r="BL27" s="23" t="n">
        <f aca="false">SUM(BL10:BL26)</f>
        <v>95188.8</v>
      </c>
      <c r="BM27" s="23" t="n">
        <f aca="false">SUM(BM10:BM26)</f>
        <v>95188.8</v>
      </c>
      <c r="BN27" s="23" t="n">
        <f aca="false">SUM(BN10:BN26)</f>
        <v>95188.8</v>
      </c>
      <c r="BO27" s="23" t="n">
        <f aca="false">SUM(BO10:BO26)</f>
        <v>95188.8</v>
      </c>
      <c r="BP27" s="23" t="n">
        <f aca="false">SUM(BP10:BP26)</f>
        <v>95188.8</v>
      </c>
      <c r="BQ27" s="23" t="n">
        <f aca="false">SUM(BQ10:BQ26)</f>
        <v>95188.8</v>
      </c>
      <c r="BR27" s="23" t="n">
        <f aca="false">SUM(BR10:BR26)</f>
        <v>95188.8</v>
      </c>
      <c r="BS27" s="23" t="n">
        <f aca="false">SUM(BS10:BS26)</f>
        <v>95188.8</v>
      </c>
      <c r="BT27" s="23" t="n">
        <f aca="false">SUM(BT10:BT26)</f>
        <v>95188.8</v>
      </c>
      <c r="BU27" s="23" t="n">
        <f aca="false">SUM(BU10:BU26)</f>
        <v>95188.8</v>
      </c>
      <c r="BV27" s="23" t="n">
        <f aca="false">SUM(BV10:BV26)</f>
        <v>95188.8</v>
      </c>
    </row>
    <row r="28" customFormat="false" ht="12.75" hidden="false" customHeight="false" outlineLevel="0" collapsed="false">
      <c r="D28" s="24"/>
      <c r="E28" s="24"/>
      <c r="G28" s="25"/>
      <c r="H28" s="25"/>
      <c r="O28" s="7"/>
    </row>
    <row r="29" customFormat="false" ht="12.75" hidden="true" customHeight="false" outlineLevel="0" collapsed="false">
      <c r="A29" s="85" t="s">
        <v>42</v>
      </c>
      <c r="C29" s="47"/>
      <c r="E29" s="24"/>
      <c r="G29" s="25"/>
      <c r="H29" s="25"/>
      <c r="I29" s="61" t="n">
        <f aca="false">850000-I27</f>
        <v>830000</v>
      </c>
      <c r="J29" s="61" t="n">
        <f aca="false">850000-J27</f>
        <v>830000</v>
      </c>
      <c r="K29" s="61"/>
      <c r="L29" s="61" t="n">
        <v>0</v>
      </c>
      <c r="M29" s="61" t="n">
        <v>0</v>
      </c>
      <c r="N29" s="61" t="n">
        <v>0</v>
      </c>
      <c r="O29" s="61" t="n">
        <v>0</v>
      </c>
      <c r="P29" s="61" t="n">
        <v>0</v>
      </c>
      <c r="Q29" s="61" t="n">
        <v>0</v>
      </c>
      <c r="R29" s="61" t="n">
        <v>0</v>
      </c>
      <c r="S29" s="61" t="n">
        <v>0</v>
      </c>
      <c r="T29" s="61" t="n">
        <v>0</v>
      </c>
      <c r="U29" s="61" t="n">
        <v>0</v>
      </c>
      <c r="V29" s="61" t="n">
        <v>0</v>
      </c>
      <c r="W29" s="61" t="n">
        <v>0</v>
      </c>
      <c r="X29" s="61" t="n">
        <v>0</v>
      </c>
      <c r="Y29" s="61" t="n">
        <v>0</v>
      </c>
      <c r="Z29" s="61" t="n">
        <v>0</v>
      </c>
      <c r="AA29" s="61" t="n">
        <v>0</v>
      </c>
      <c r="AB29" s="61" t="n">
        <v>0</v>
      </c>
      <c r="AC29" s="61" t="n">
        <v>0</v>
      </c>
      <c r="AD29" s="61" t="n">
        <v>0</v>
      </c>
      <c r="AE29" s="61" t="n">
        <v>0</v>
      </c>
      <c r="AF29" s="61" t="n">
        <v>0</v>
      </c>
      <c r="AG29" s="61" t="n">
        <v>0</v>
      </c>
      <c r="AH29" s="61" t="n">
        <v>0</v>
      </c>
      <c r="AI29" s="61" t="n">
        <v>0</v>
      </c>
      <c r="AJ29" s="61" t="n">
        <v>0</v>
      </c>
      <c r="AK29" s="61" t="n">
        <v>0</v>
      </c>
      <c r="AL29" s="61" t="n">
        <v>0</v>
      </c>
      <c r="AM29" s="61" t="n">
        <v>0</v>
      </c>
      <c r="AN29" s="61" t="n">
        <v>0</v>
      </c>
      <c r="AO29" s="61" t="n">
        <v>0</v>
      </c>
      <c r="AP29" s="61" t="n">
        <v>0</v>
      </c>
      <c r="AQ29" s="61" t="n">
        <v>0</v>
      </c>
      <c r="AR29" s="61" t="n">
        <v>0</v>
      </c>
      <c r="AS29" s="61" t="n">
        <v>0</v>
      </c>
      <c r="AT29" s="61" t="n">
        <v>0</v>
      </c>
      <c r="AU29" s="61" t="n">
        <v>0</v>
      </c>
      <c r="AV29" s="61" t="n">
        <v>0</v>
      </c>
      <c r="AW29" s="61" t="n">
        <v>0</v>
      </c>
      <c r="AX29" s="61" t="n">
        <v>0</v>
      </c>
      <c r="AY29" s="61" t="n">
        <v>0</v>
      </c>
      <c r="AZ29" s="61" t="n">
        <v>0</v>
      </c>
      <c r="BA29" s="61" t="n">
        <v>0</v>
      </c>
      <c r="BB29" s="61" t="n">
        <v>0</v>
      </c>
      <c r="BC29" s="61" t="n">
        <v>0</v>
      </c>
      <c r="BD29" s="61" t="n">
        <v>0</v>
      </c>
      <c r="BE29" s="61" t="n">
        <v>0</v>
      </c>
      <c r="BF29" s="61" t="n">
        <v>0</v>
      </c>
      <c r="BG29" s="61" t="n">
        <v>0</v>
      </c>
      <c r="BH29" s="61" t="n">
        <v>0</v>
      </c>
      <c r="BI29" s="61" t="n">
        <v>0</v>
      </c>
      <c r="BJ29" s="61" t="n">
        <v>0</v>
      </c>
      <c r="BK29" s="61" t="n">
        <v>0</v>
      </c>
      <c r="BL29" s="61" t="n">
        <v>0</v>
      </c>
      <c r="BM29" s="61" t="n">
        <v>0</v>
      </c>
      <c r="BN29" s="61" t="n">
        <v>0</v>
      </c>
      <c r="BO29" s="61" t="n">
        <v>0</v>
      </c>
      <c r="BP29" s="61" t="n">
        <v>0</v>
      </c>
      <c r="BQ29" s="61" t="n">
        <v>0</v>
      </c>
      <c r="BR29" s="61" t="n">
        <v>0</v>
      </c>
      <c r="BS29" s="61" t="n">
        <v>0</v>
      </c>
      <c r="BT29" s="61" t="n">
        <v>0</v>
      </c>
      <c r="BU29" s="61" t="n">
        <v>0</v>
      </c>
      <c r="BV29" s="61" t="n">
        <v>0</v>
      </c>
      <c r="BW29" s="61" t="n">
        <v>0</v>
      </c>
      <c r="BX29" s="61" t="n">
        <v>0</v>
      </c>
      <c r="BY29" s="61" t="n">
        <v>0</v>
      </c>
      <c r="BZ29" s="61" t="n">
        <v>0</v>
      </c>
      <c r="CA29" s="61" t="n">
        <v>0</v>
      </c>
      <c r="CB29" s="61" t="n">
        <v>0</v>
      </c>
      <c r="CC29" s="61" t="n">
        <v>0</v>
      </c>
      <c r="CD29" s="61" t="n">
        <v>0</v>
      </c>
      <c r="CE29" s="61" t="n">
        <v>0</v>
      </c>
      <c r="CF29" s="61" t="n">
        <v>0</v>
      </c>
      <c r="CG29" s="61" t="n">
        <v>0</v>
      </c>
      <c r="CH29" s="61" t="n">
        <v>0</v>
      </c>
      <c r="CI29" s="61" t="n">
        <v>0</v>
      </c>
      <c r="CJ29" s="61" t="n">
        <v>0</v>
      </c>
      <c r="CK29" s="61" t="n">
        <v>0</v>
      </c>
      <c r="CL29" s="61" t="n">
        <v>0</v>
      </c>
      <c r="CM29" s="61" t="n">
        <v>0</v>
      </c>
      <c r="CN29" s="61" t="n">
        <v>0</v>
      </c>
      <c r="CO29" s="61" t="n">
        <v>0</v>
      </c>
      <c r="CP29" s="61" t="n">
        <v>0</v>
      </c>
      <c r="CQ29" s="61" t="n">
        <v>0</v>
      </c>
      <c r="CR29" s="61" t="n">
        <v>0</v>
      </c>
      <c r="CS29" s="61" t="n">
        <v>0</v>
      </c>
      <c r="CT29" s="61" t="n">
        <v>0</v>
      </c>
      <c r="CU29" s="61" t="n">
        <v>0</v>
      </c>
      <c r="CV29" s="61" t="n">
        <v>0</v>
      </c>
      <c r="CW29" s="61" t="n">
        <v>0</v>
      </c>
      <c r="CX29" s="61" t="n">
        <v>0</v>
      </c>
      <c r="CY29" s="61" t="n">
        <v>0</v>
      </c>
      <c r="CZ29" s="61" t="n">
        <v>0</v>
      </c>
      <c r="DA29" s="61" t="n">
        <v>0</v>
      </c>
      <c r="DB29" s="61" t="n">
        <v>0</v>
      </c>
      <c r="DC29" s="61" t="n">
        <v>0</v>
      </c>
      <c r="DD29" s="61" t="n">
        <v>0</v>
      </c>
      <c r="DE29" s="61" t="n">
        <v>0</v>
      </c>
      <c r="DF29" s="61" t="n">
        <v>0</v>
      </c>
      <c r="DG29" s="61" t="n">
        <v>0</v>
      </c>
      <c r="DH29" s="61" t="n">
        <v>0</v>
      </c>
      <c r="DI29" s="61" t="n">
        <v>0</v>
      </c>
      <c r="DJ29" s="61" t="n">
        <v>0</v>
      </c>
      <c r="DK29" s="61" t="n">
        <v>0</v>
      </c>
      <c r="DL29" s="61" t="n">
        <v>0</v>
      </c>
      <c r="DM29" s="61" t="n">
        <v>0</v>
      </c>
      <c r="DN29" s="61" t="n">
        <v>0</v>
      </c>
      <c r="DO29" s="61" t="n">
        <v>0</v>
      </c>
      <c r="DP29" s="61" t="n">
        <v>0</v>
      </c>
      <c r="DQ29" s="61" t="n">
        <v>0</v>
      </c>
      <c r="DR29" s="61" t="n">
        <v>0</v>
      </c>
    </row>
    <row r="30" customFormat="false" ht="12.75" hidden="true" customHeight="false" outlineLevel="0" collapsed="false">
      <c r="A30" s="86"/>
      <c r="E30" s="24"/>
      <c r="G30" s="25"/>
      <c r="H30" s="25"/>
    </row>
    <row r="31" customFormat="false" ht="12.75" hidden="true" customHeight="false" outlineLevel="0" collapsed="false">
      <c r="A31" s="85" t="s">
        <v>58</v>
      </c>
      <c r="B31" s="47"/>
      <c r="C31" s="47"/>
      <c r="D31" s="47"/>
      <c r="E31" s="63"/>
      <c r="F31" s="24"/>
      <c r="G31" s="25"/>
      <c r="H31" s="25"/>
      <c r="I31" s="0" t="n">
        <v>0</v>
      </c>
      <c r="J31" s="0" t="n">
        <v>0</v>
      </c>
      <c r="L31" s="0" t="n">
        <v>0</v>
      </c>
      <c r="M31" s="0" t="n">
        <v>0</v>
      </c>
      <c r="N31" s="0" t="n">
        <v>0</v>
      </c>
      <c r="O31" s="0" t="n">
        <v>0</v>
      </c>
      <c r="P31" s="0" t="n">
        <v>0</v>
      </c>
      <c r="Q31" s="0" t="n">
        <v>0</v>
      </c>
      <c r="R31" s="0" t="n">
        <v>0</v>
      </c>
      <c r="S31" s="0" t="n">
        <v>0</v>
      </c>
      <c r="T31" s="0" t="n">
        <v>0</v>
      </c>
      <c r="U31" s="0" t="n">
        <v>0</v>
      </c>
      <c r="V31" s="0" t="n">
        <v>0</v>
      </c>
      <c r="W31" s="0" t="n">
        <v>0</v>
      </c>
      <c r="X31" s="0" t="n">
        <v>0</v>
      </c>
      <c r="Y31" s="0" t="n">
        <v>0</v>
      </c>
      <c r="Z31" s="0" t="n">
        <v>0</v>
      </c>
      <c r="AA31" s="0" t="n">
        <v>0</v>
      </c>
      <c r="AB31" s="0" t="n">
        <v>0</v>
      </c>
      <c r="AC31" s="0" t="n">
        <v>0</v>
      </c>
      <c r="AD31" s="0" t="n">
        <v>0</v>
      </c>
      <c r="AE31" s="0" t="n">
        <v>0</v>
      </c>
      <c r="AF31" s="0" t="n">
        <v>0</v>
      </c>
      <c r="AG31" s="0" t="n">
        <v>0</v>
      </c>
      <c r="AH31" s="0" t="n">
        <v>0</v>
      </c>
      <c r="AI31" s="0" t="n">
        <v>0</v>
      </c>
      <c r="AJ31" s="0" t="n">
        <v>0</v>
      </c>
      <c r="AK31" s="0" t="n">
        <v>0</v>
      </c>
      <c r="AL31" s="0" t="n">
        <v>0</v>
      </c>
      <c r="AM31" s="0" t="n">
        <v>0</v>
      </c>
      <c r="AN31" s="0" t="n">
        <v>0</v>
      </c>
      <c r="AO31" s="0" t="n">
        <v>0</v>
      </c>
      <c r="AP31" s="0" t="n">
        <v>0</v>
      </c>
      <c r="AQ31" s="0" t="n">
        <v>0</v>
      </c>
      <c r="AR31" s="0" t="n">
        <v>0</v>
      </c>
      <c r="AS31" s="0" t="n">
        <v>0</v>
      </c>
      <c r="AT31" s="0" t="n">
        <v>0</v>
      </c>
      <c r="AU31" s="0" t="n">
        <v>0</v>
      </c>
      <c r="AV31" s="0" t="n">
        <v>0</v>
      </c>
      <c r="AW31" s="0" t="n">
        <v>0</v>
      </c>
      <c r="AX31" s="0" t="n">
        <v>0</v>
      </c>
      <c r="AY31" s="0" t="n">
        <v>0</v>
      </c>
      <c r="AZ31" s="0" t="n">
        <v>0</v>
      </c>
      <c r="BA31" s="0" t="n">
        <v>0</v>
      </c>
      <c r="BB31" s="0" t="n">
        <v>0</v>
      </c>
      <c r="BC31" s="0" t="n">
        <v>0</v>
      </c>
      <c r="BD31" s="0" t="n">
        <v>0</v>
      </c>
      <c r="BE31" s="0" t="n">
        <v>0</v>
      </c>
      <c r="BF31" s="0" t="n">
        <v>0</v>
      </c>
      <c r="BG31" s="0" t="n">
        <v>0</v>
      </c>
      <c r="BH31" s="0" t="n">
        <v>0</v>
      </c>
      <c r="BI31" s="0" t="n">
        <v>0</v>
      </c>
      <c r="BJ31" s="0" t="n">
        <v>0</v>
      </c>
      <c r="BK31" s="0" t="n">
        <v>0</v>
      </c>
      <c r="BL31" s="0" t="n">
        <v>0</v>
      </c>
      <c r="BM31" s="0" t="n">
        <v>0</v>
      </c>
      <c r="BN31" s="0" t="n">
        <v>0</v>
      </c>
      <c r="BO31" s="0" t="n">
        <v>0</v>
      </c>
      <c r="BP31" s="0" t="n">
        <v>0</v>
      </c>
      <c r="BQ31" s="0" t="n">
        <v>0</v>
      </c>
      <c r="BR31" s="0" t="n">
        <v>0</v>
      </c>
      <c r="BS31" s="0" t="n">
        <v>0</v>
      </c>
      <c r="BT31" s="0" t="n">
        <v>0</v>
      </c>
      <c r="BU31" s="0" t="n">
        <v>0</v>
      </c>
      <c r="BV31" s="0" t="n">
        <v>0</v>
      </c>
      <c r="BW31" s="0" t="n">
        <v>0</v>
      </c>
      <c r="BX31" s="0" t="n">
        <v>0</v>
      </c>
      <c r="BY31" s="0" t="n">
        <v>0</v>
      </c>
      <c r="BZ31" s="0" t="n">
        <v>0</v>
      </c>
      <c r="CA31" s="0" t="n">
        <v>0</v>
      </c>
      <c r="CB31" s="0" t="n">
        <v>0</v>
      </c>
      <c r="CC31" s="0" t="n">
        <v>0</v>
      </c>
      <c r="CD31" s="0" t="n">
        <v>0</v>
      </c>
      <c r="CE31" s="0" t="n">
        <v>0</v>
      </c>
      <c r="CF31" s="0" t="n">
        <v>0</v>
      </c>
      <c r="CG31" s="0" t="n">
        <v>0</v>
      </c>
      <c r="CH31" s="0" t="n">
        <v>0</v>
      </c>
      <c r="CI31" s="0" t="n">
        <v>0</v>
      </c>
      <c r="CJ31" s="0" t="n">
        <v>0</v>
      </c>
      <c r="CK31" s="0" t="n">
        <v>0</v>
      </c>
      <c r="CL31" s="0" t="n">
        <v>0</v>
      </c>
      <c r="CM31" s="0" t="n">
        <v>0</v>
      </c>
      <c r="CN31" s="0" t="n">
        <v>0</v>
      </c>
      <c r="CO31" s="0" t="n">
        <v>0</v>
      </c>
      <c r="CP31" s="0" t="n">
        <v>0</v>
      </c>
      <c r="CQ31" s="0" t="n">
        <v>0</v>
      </c>
      <c r="CR31" s="0" t="n">
        <v>0</v>
      </c>
      <c r="CS31" s="0" t="n">
        <v>0</v>
      </c>
      <c r="CT31" s="0" t="n">
        <v>0</v>
      </c>
      <c r="CU31" s="0" t="n">
        <v>0</v>
      </c>
      <c r="CV31" s="0" t="n">
        <v>0</v>
      </c>
      <c r="CW31" s="0" t="n">
        <v>0</v>
      </c>
      <c r="CX31" s="0" t="n">
        <v>0</v>
      </c>
      <c r="CY31" s="0" t="n">
        <v>0</v>
      </c>
      <c r="CZ31" s="0" t="n">
        <v>0</v>
      </c>
      <c r="DA31" s="0" t="n">
        <v>0</v>
      </c>
      <c r="DB31" s="0" t="n">
        <v>0</v>
      </c>
      <c r="DC31" s="0" t="n">
        <v>0</v>
      </c>
      <c r="DD31" s="0" t="n">
        <v>0</v>
      </c>
      <c r="DE31" s="0" t="n">
        <v>0</v>
      </c>
      <c r="DF31" s="0" t="n">
        <v>0</v>
      </c>
      <c r="DG31" s="0" t="n">
        <v>0</v>
      </c>
      <c r="DH31" s="0" t="n">
        <v>0</v>
      </c>
      <c r="DI31" s="0" t="n">
        <v>0</v>
      </c>
      <c r="DJ31" s="0" t="n">
        <v>0</v>
      </c>
      <c r="DK31" s="0" t="n">
        <v>0</v>
      </c>
      <c r="DL31" s="0" t="n">
        <v>0</v>
      </c>
      <c r="DM31" s="0" t="n">
        <v>0</v>
      </c>
      <c r="DN31" s="0" t="n">
        <v>0</v>
      </c>
      <c r="DO31" s="0" t="n">
        <v>0</v>
      </c>
      <c r="DP31" s="0" t="n">
        <v>0</v>
      </c>
      <c r="DQ31" s="0" t="n">
        <v>0</v>
      </c>
      <c r="DR31" s="0" t="n">
        <v>0</v>
      </c>
    </row>
    <row r="32" customFormat="false" ht="12.75" hidden="true" customHeight="false" outlineLevel="0" collapsed="false">
      <c r="A32" s="86"/>
      <c r="E32" s="24"/>
      <c r="G32" s="25"/>
      <c r="H32" s="25"/>
    </row>
    <row r="33" customFormat="false" ht="12.75" hidden="true" customHeight="false" outlineLevel="0" collapsed="false">
      <c r="A33" s="85" t="s">
        <v>46</v>
      </c>
      <c r="D33" s="47"/>
      <c r="E33" s="47"/>
      <c r="J33" s="23" t="n">
        <f aca="false">SUM(J10:J26)</f>
        <v>20000</v>
      </c>
      <c r="K33" s="23"/>
      <c r="L33" s="23" t="n">
        <v>0</v>
      </c>
      <c r="M33" s="23" t="n">
        <v>0</v>
      </c>
      <c r="N33" s="23" t="n">
        <v>0</v>
      </c>
      <c r="O33" s="23" t="n">
        <v>0</v>
      </c>
      <c r="P33" s="23" t="n">
        <v>0</v>
      </c>
      <c r="Q33" s="23" t="n">
        <v>0</v>
      </c>
      <c r="R33" s="23" t="n">
        <v>0</v>
      </c>
      <c r="S33" s="23" t="n">
        <v>0</v>
      </c>
      <c r="T33" s="23" t="n">
        <v>0</v>
      </c>
      <c r="U33" s="23" t="n">
        <v>0</v>
      </c>
      <c r="V33" s="23" t="n">
        <v>0</v>
      </c>
      <c r="W33" s="23" t="n">
        <v>0</v>
      </c>
      <c r="X33" s="23" t="n">
        <v>0</v>
      </c>
      <c r="Y33" s="23" t="n">
        <v>0</v>
      </c>
      <c r="Z33" s="23" t="n">
        <v>0</v>
      </c>
      <c r="AA33" s="23" t="n">
        <v>0</v>
      </c>
      <c r="AB33" s="23" t="n">
        <v>0</v>
      </c>
      <c r="AC33" s="23" t="n">
        <v>0</v>
      </c>
      <c r="AD33" s="23" t="n">
        <v>0</v>
      </c>
      <c r="AE33" s="23" t="n">
        <v>0</v>
      </c>
      <c r="AF33" s="23" t="n">
        <v>0</v>
      </c>
      <c r="AG33" s="23" t="n">
        <v>0</v>
      </c>
      <c r="AH33" s="23" t="n">
        <v>0</v>
      </c>
      <c r="AI33" s="23" t="n">
        <v>0</v>
      </c>
      <c r="AJ33" s="23" t="n">
        <v>0</v>
      </c>
      <c r="AK33" s="23" t="n">
        <v>0</v>
      </c>
      <c r="AL33" s="23" t="n">
        <v>0</v>
      </c>
      <c r="AM33" s="23" t="n">
        <v>0</v>
      </c>
      <c r="AN33" s="23" t="n">
        <v>0</v>
      </c>
      <c r="AO33" s="23" t="n">
        <v>0</v>
      </c>
      <c r="AP33" s="23" t="n">
        <v>0</v>
      </c>
      <c r="AQ33" s="23" t="n">
        <v>0</v>
      </c>
      <c r="AR33" s="23" t="n">
        <v>0</v>
      </c>
      <c r="AS33" s="23" t="n">
        <v>0</v>
      </c>
      <c r="AT33" s="23" t="n">
        <v>0</v>
      </c>
      <c r="AU33" s="23" t="n">
        <v>0</v>
      </c>
      <c r="AV33" s="23" t="n">
        <v>0</v>
      </c>
      <c r="AW33" s="23" t="n">
        <v>0</v>
      </c>
      <c r="AX33" s="23" t="n">
        <v>0</v>
      </c>
      <c r="AY33" s="23" t="n">
        <v>0</v>
      </c>
      <c r="AZ33" s="23" t="n">
        <v>0</v>
      </c>
      <c r="BA33" s="23" t="n">
        <v>0</v>
      </c>
      <c r="BB33" s="23" t="n">
        <v>0</v>
      </c>
      <c r="BC33" s="23" t="n">
        <v>0</v>
      </c>
      <c r="BD33" s="23" t="n">
        <v>0</v>
      </c>
      <c r="BE33" s="23" t="n">
        <v>0</v>
      </c>
      <c r="BF33" s="23" t="n">
        <v>0</v>
      </c>
      <c r="BG33" s="23" t="n">
        <v>0</v>
      </c>
      <c r="BH33" s="23" t="n">
        <v>0</v>
      </c>
      <c r="BI33" s="23" t="n">
        <v>0</v>
      </c>
      <c r="BJ33" s="23" t="n">
        <v>0</v>
      </c>
      <c r="BK33" s="23" t="n">
        <v>0</v>
      </c>
      <c r="BL33" s="23" t="n">
        <v>0</v>
      </c>
      <c r="BM33" s="23" t="n">
        <v>0</v>
      </c>
      <c r="BN33" s="23" t="n">
        <v>0</v>
      </c>
      <c r="BO33" s="23" t="n">
        <v>0</v>
      </c>
      <c r="BP33" s="23" t="n">
        <v>0</v>
      </c>
      <c r="BQ33" s="23" t="n">
        <v>0</v>
      </c>
      <c r="BR33" s="23" t="n">
        <v>0</v>
      </c>
      <c r="BS33" s="23" t="n">
        <v>0</v>
      </c>
      <c r="BT33" s="23" t="n">
        <v>0</v>
      </c>
      <c r="BU33" s="23" t="n">
        <v>0</v>
      </c>
      <c r="BV33" s="23" t="n">
        <v>0</v>
      </c>
      <c r="BW33" s="23" t="n">
        <v>0</v>
      </c>
      <c r="BX33" s="23" t="n">
        <v>0</v>
      </c>
      <c r="BY33" s="23" t="n">
        <v>0</v>
      </c>
      <c r="BZ33" s="23" t="n">
        <v>0</v>
      </c>
      <c r="CA33" s="23" t="n">
        <v>0</v>
      </c>
      <c r="CB33" s="23" t="n">
        <v>0</v>
      </c>
      <c r="CC33" s="23" t="n">
        <v>0</v>
      </c>
      <c r="CD33" s="23" t="n">
        <v>0</v>
      </c>
      <c r="CE33" s="23" t="n">
        <v>0</v>
      </c>
      <c r="CF33" s="23" t="n">
        <v>0</v>
      </c>
      <c r="CG33" s="23" t="n">
        <v>0</v>
      </c>
      <c r="CH33" s="23" t="n">
        <v>0</v>
      </c>
      <c r="CI33" s="23" t="n">
        <v>0</v>
      </c>
      <c r="CJ33" s="23" t="n">
        <v>0</v>
      </c>
      <c r="CK33" s="23" t="n">
        <v>0</v>
      </c>
      <c r="CL33" s="23" t="n">
        <v>0</v>
      </c>
      <c r="CM33" s="23" t="n">
        <v>0</v>
      </c>
      <c r="CN33" s="23" t="n">
        <v>0</v>
      </c>
      <c r="CO33" s="23" t="n">
        <v>0</v>
      </c>
      <c r="CP33" s="23" t="n">
        <v>0</v>
      </c>
      <c r="CQ33" s="23" t="n">
        <v>0</v>
      </c>
      <c r="CR33" s="23" t="n">
        <v>0</v>
      </c>
      <c r="CS33" s="23" t="n">
        <v>0</v>
      </c>
      <c r="CT33" s="23" t="n">
        <v>0</v>
      </c>
      <c r="CU33" s="23" t="n">
        <v>0</v>
      </c>
      <c r="CV33" s="23" t="n">
        <v>0</v>
      </c>
      <c r="CW33" s="23" t="n">
        <v>0</v>
      </c>
      <c r="CX33" s="23" t="n">
        <v>0</v>
      </c>
      <c r="CY33" s="23" t="n">
        <v>0</v>
      </c>
      <c r="CZ33" s="23" t="n">
        <v>0</v>
      </c>
      <c r="DA33" s="23" t="n">
        <v>0</v>
      </c>
      <c r="DB33" s="23" t="n">
        <v>0</v>
      </c>
      <c r="DC33" s="23" t="n">
        <v>0</v>
      </c>
      <c r="DD33" s="23" t="n">
        <v>0</v>
      </c>
      <c r="DE33" s="23" t="n">
        <v>0</v>
      </c>
      <c r="DF33" s="23" t="n">
        <v>0</v>
      </c>
      <c r="DG33" s="23" t="n">
        <v>0</v>
      </c>
      <c r="DH33" s="23" t="n">
        <v>0</v>
      </c>
      <c r="DI33" s="23" t="n">
        <v>0</v>
      </c>
      <c r="DJ33" s="23" t="n">
        <v>0</v>
      </c>
      <c r="DK33" s="23" t="n">
        <v>0</v>
      </c>
      <c r="DL33" s="23" t="n">
        <v>0</v>
      </c>
      <c r="DM33" s="23" t="n">
        <v>0</v>
      </c>
      <c r="DN33" s="23" t="n">
        <v>0</v>
      </c>
      <c r="DO33" s="23" t="n">
        <v>0</v>
      </c>
      <c r="DP33" s="23" t="n">
        <v>0</v>
      </c>
      <c r="DQ33" s="23" t="n">
        <v>0</v>
      </c>
      <c r="DR33" s="23" t="n">
        <v>0</v>
      </c>
    </row>
    <row r="34" customFormat="false" ht="12.75" hidden="false" customHeight="false" outlineLevel="0" collapsed="false">
      <c r="D34" s="24"/>
      <c r="E34" s="24"/>
      <c r="G34" s="25"/>
      <c r="H34" s="25"/>
    </row>
    <row r="35" customFormat="false" ht="12.75" hidden="false" customHeight="false" outlineLevel="0" collapsed="false">
      <c r="BJ35" s="61"/>
    </row>
    <row r="36" customFormat="false" ht="12.75" hidden="false" customHeight="false" outlineLevel="0" collapsed="false">
      <c r="E36" s="47"/>
      <c r="F36" s="47"/>
    </row>
    <row r="37" customFormat="false" ht="12.75" hidden="false" customHeight="false" outlineLevel="0" collapsed="false">
      <c r="A37" s="0" t="s">
        <v>59</v>
      </c>
      <c r="E37" s="47"/>
      <c r="F37" s="47"/>
    </row>
    <row r="38" customFormat="false" ht="12.75" hidden="false" customHeight="false" outlineLevel="0" collapsed="false">
      <c r="A38" s="47"/>
      <c r="E38" s="47"/>
      <c r="F38" s="47"/>
    </row>
    <row r="39" customFormat="false" ht="12.75" hidden="false" customHeight="false" outlineLevel="0" collapsed="false">
      <c r="E39" s="47"/>
      <c r="F39" s="47"/>
    </row>
    <row r="40" customFormat="false" ht="12.75" hidden="false" customHeight="false" outlineLevel="0" collapsed="false">
      <c r="A40" s="47"/>
      <c r="E40" s="47"/>
      <c r="F40" s="47"/>
    </row>
    <row r="41" customFormat="false" ht="12.75" hidden="false" customHeight="false" outlineLevel="0" collapsed="false">
      <c r="E41" s="47"/>
      <c r="F41" s="47"/>
    </row>
    <row r="42" customFormat="false" ht="12.75" hidden="false" customHeight="false" outlineLevel="0" collapsed="false">
      <c r="A42" s="47"/>
      <c r="D42" s="47"/>
      <c r="E42" s="47"/>
      <c r="F42" s="47"/>
    </row>
    <row r="45" customFormat="false" ht="12.75" hidden="false" customHeight="false" outlineLevel="0" collapsed="false">
      <c r="D45" s="47"/>
      <c r="E45" s="47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2001-02-09T19:18:16Z</dcterms:created>
  <dc:creator>Enron</dc:creator>
  <dc:description/>
  <dc:language>en-US</dc:language>
  <cp:lastModifiedBy>ebrown1</cp:lastModifiedBy>
  <cp:lastPrinted>2001-10-26T14:58:09Z</cp:lastPrinted>
  <dcterms:modified xsi:type="dcterms:W3CDTF">2001-10-26T18:43:29Z</dcterms:modified>
  <cp:revision>0</cp:revision>
  <dc:subject/>
  <dc:title/>
</cp:coreProperties>
</file>