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5.xml" ContentType="application/vnd.ms-excel.controlproperties+xml"/>
  <Override PartName="/xl/ctrlProps/ctrlProps7.xml" ContentType="application/vnd.ms-excel.controlproperties+xml"/>
  <Override PartName="/xl/drawings/_rels/drawing6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6.xml" ContentType="application/vnd.openxmlformats-officedocument.drawing+xml"/>
  <Override PartName="/xl/drawings/vmlDrawing2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Financial Book Position" sheetId="2" state="visible" r:id="rId4"/>
  </sheets>
  <externalReferences>
    <externalReference r:id="rId5"/>
    <externalReference r:id="rId6"/>
  </externalReferences>
  <definedNames>
    <definedName function="false" hidden="false" localSheetId="1" name="_xlnm.Print_Area" vbProcedure="false">'Financial Book Position'!$A$1:$AK$29</definedName>
    <definedName function="false" hidden="false" localSheetId="1" name="_xlnm.Print_Titles" vbProcedure="false">'Financial Book Position'!$A:$A,'Financial Book Position'!$1:$9</definedName>
    <definedName function="false" hidden="false" localSheetId="0" name="_xlnm.Print_Area" vbProcedure="false">'Run Query'!$A$1:$H$39</definedName>
    <definedName function="false" hidden="false" name="_x000e__x0015_?RA" vbProcedure="false">'[1]Orig Sched'!BR$17477</definedName>
    <definedName function="false" hidden="false" name="'_x0015_?DA" vbProcedure="false">'[1]Orig Sched'!BR$17477</definedName>
    <definedName function="false" hidden="false" name="Book" vbProcedure="false">'Run Query'!$H$23:$H$78</definedName>
    <definedName function="false" hidden="false" name="BookList" vbProcedure="false">#REF!</definedName>
    <definedName function="false" hidden="false" name="BookTypeCd" vbProcedure="false">#REF!</definedName>
    <definedName function="false" hidden="false" name="BOOK_ID" vbProcedure="false">#REF!</definedName>
    <definedName function="false" hidden="false" name="Book_Type" vbProcedure="false">'Run Query'!$G$23:$G$78</definedName>
    <definedName function="false" hidden="false" name="BucketTable" vbProcedure="false">#REF!</definedName>
    <definedName function="false" hidden="false" name="Changes" vbProcedure="false">#REF!</definedName>
    <definedName function="false" hidden="false" name="CurrentPostId" vbProcedure="false">'Run Query'!$J$24</definedName>
    <definedName function="false" hidden="false" name="Daily_Hedge" vbProcedure="false">'Run Query'!$L$1</definedName>
    <definedName function="false" hidden="false" name="DateBucket" vbProcedure="false">#REF!</definedName>
    <definedName function="false" hidden="false" name="DateTable" vbProcedure="false">#REF!</definedName>
    <definedName function="false" hidden="false" name="DATE_BUCKETS" vbProcedure="false">#REF!</definedName>
    <definedName function="false" hidden="false" name="DayOfTheMonth" vbProcedure="false">'Run Query'!$B$7</definedName>
    <definedName function="false" hidden="false" name="DaysInMonth" vbProcedure="false">'Run Query'!$B$6</definedName>
    <definedName function="false" hidden="false" name="deals_inc" vbProcedure="false">'Run Query'!$B$4</definedName>
    <definedName function="false" hidden="false" name="GRMSQueryReturnArea" vbProcedure="false">#REF!</definedName>
    <definedName function="false" hidden="false" name="InputRange" vbProcedure="false">#REF!</definedName>
    <definedName function="false" hidden="false" name="IntraMonth_Buckets" vbProcedure="false">#REF!</definedName>
    <definedName function="false" hidden="false" name="IntraSumMonths" vbProcedure="false">#REF!</definedName>
    <definedName function="false" hidden="false" name="LastDay" vbProcedure="false">'Run Query'!$C$8</definedName>
    <definedName function="false" hidden="false" name="Macro9" vbProcedure="false">[2]!Macro9</definedName>
    <definedName function="false" hidden="false" name="NX1" vbProcedure="false">'Run Query'!$C$15</definedName>
    <definedName function="false" hidden="false" name="NXB2" vbProcedure="false">'Run Query'!$B$15</definedName>
    <definedName function="false" hidden="false" name="NXB3" vbProcedure="false">'Run Query'!$A$15</definedName>
    <definedName function="false" hidden="false" name="Positions" vbProcedure="false">#REF!</definedName>
    <definedName function="false" hidden="false" name="post_id" vbProcedure="false">'Run Query'!$B$25</definedName>
    <definedName function="false" hidden="false" name="print_area_c" vbProcedure="false">#REF!</definedName>
    <definedName function="false" hidden="false" name="PriorPostId" vbProcedure="false">'Run Query'!$I$24</definedName>
    <definedName function="false" hidden="false" name="PromptMonth" vbProcedure="false">'Run Query'!$B$8</definedName>
    <definedName function="false" hidden="false" name="PR_CRV_CD" vbProcedure="false">#REF!</definedName>
    <definedName function="false" hidden="false" name="PubCdLiquidations" vbProcedure="false">#REF!</definedName>
    <definedName function="false" hidden="false" name="PW" vbProcedure="false">'Run Query'!$B$3</definedName>
    <definedName function="false" hidden="false" name="QueryArea" vbProcedure="false">#REF!</definedName>
    <definedName function="false" hidden="false" name="Reference" vbProcedure="false">#REF!</definedName>
    <definedName function="false" hidden="false" name="REF_DT" vbProcedure="false">#REF!</definedName>
    <definedName function="false" hidden="false" name="SIFO" vbProcedure="false">{"BookBal",#N/A,FALSE,"Roll-1";"DailyChange",#N/A,FALSE,"Roll-1";"Schedules",#N/A,FALSE,"Roll-1"}</definedName>
    <definedName function="false" hidden="false" name="SIFO2" vbProcedure="false">{"BookBal",#N/A,FALSE,"Roll-1";"DailyChange",#N/A,FALSE,"Roll-1";"Schedules",#N/A,FALSE,"Roll-1"}</definedName>
    <definedName function="false" hidden="false" name="SIFO2b" vbProcedure="false">{"BookBal",#N/A,FALSE,"Roll-1";"DailyChange",#N/A,FALSE,"Roll-1";"Schedules",#N/A,FALSE,"Roll-1"}</definedName>
    <definedName function="false" hidden="false" name="SIFO3" vbProcedure="false">{"BookBal",#N/A,FALSE,"Roll-1";"DailyChange",#N/A,FALSE,"Roll-1";"Schedules",#N/A,FALSE,"Roll-1"}</definedName>
    <definedName function="false" hidden="false" name="SIFO3b" vbProcedure="false">{"BookBal",#N/A,FALSE,"Roll-1";"DailyChange",#N/A,FALSE,"Roll-1";"Schedules",#N/A,FALSE,"Roll-1"}</definedName>
    <definedName function="false" hidden="false" name="SIFO4" vbProcedure="false">{"BookBal",#N/A,FALSE,"Roll-1";"DailyChange",#N/A,FALSE,"Roll-1";"Schedules",#N/A,FALSE,"Roll-1"}</definedName>
    <definedName function="false" hidden="false" name="SomeRangeName" vbProcedure="false">#REF!</definedName>
    <definedName function="false" hidden="false" name="SomeSheetName" vbProcedure="false">#REF!</definedName>
    <definedName function="false" hidden="false" name="SomeSql" vbProcedure="false">#REF!</definedName>
    <definedName function="false" hidden="false" name="StartRange" vbProcedure="false">'Run Query'!$B$9</definedName>
    <definedName function="false" hidden="false" name="SumMonths" vbProcedure="false">#REF!</definedName>
    <definedName function="false" hidden="false" name="SumNumber" vbProcedure="false">#REF!</definedName>
    <definedName function="false" hidden="false" name="TodaysDate" vbProcedure="false">'Run Query'!$B$5</definedName>
    <definedName function="false" hidden="false" name="TodaysDateForQuery" vbProcedure="false">#REF!</definedName>
    <definedName function="false" hidden="false" name="UID" vbProcedure="false">'Run Query'!$B$2</definedName>
    <definedName function="false" hidden="false" name="wrn_RollDetail" vbProcedure="false">{"BookBal",#N/A,FALSE,"Roll-1";"DailyChange",#N/A,FALSE,"Roll-1";"Schedules",#N/A,FALSE,"Roll-1"}</definedName>
    <definedName function="false" hidden="false" name="wrn_RollDetail2" vbProcedure="false">{"BookBal",#N/A,FALSE,"Roll-1";"DailyChange",#N/A,FALSE,"Roll-1";"Schedules",#N/A,FALSE,"Roll-1"}</definedName>
    <definedName function="false" hidden="false" name="wrn_RollDetail2b" vbProcedure="false">{"BookBal",#N/A,FALSE,"Roll-1";"DailyChange",#N/A,FALSE,"Roll-1";"Schedules",#N/A,FALSE,"Roll-1"}</definedName>
    <definedName function="false" hidden="false" name="wrn_RollDetail2c" vbProcedure="false">{"BookBal",#N/A,FALSE,"Roll-1";"DailyChange",#N/A,FALSE,"Roll-1";"Schedules",#N/A,FALSE,"Roll-1"}</definedName>
    <definedName function="false" hidden="false" name="wrn_RollDetail3" vbProcedure="false">{"BookBal",#N/A,FALSE,"Roll-1";"DailyChange",#N/A,FALSE,"Roll-1";"Schedules",#N/A,FALSE,"Roll-1"}</definedName>
    <definedName function="false" hidden="false" name="wrn_RollDetail_" vbProcedure="false">{"BookBal",#N/A,FALSE,"Roll-1";"DailyChange",#N/A,FALSE,"Roll-1";"Schedules",#N/A,FALSE,"Roll-1"}</definedName>
    <definedName function="false" hidden="false" name="_" vbProcedure="false">#REF!</definedName>
    <definedName function="false" hidden="false" name="_Order1" vbProcedure="false">255</definedName>
    <definedName function="false" hidden="false" name="_Order2" vbProcedure="false">255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<sst xmlns="http://schemas.openxmlformats.org/spreadsheetml/2006/main" count="111" uniqueCount="74">
  <si>
    <t xml:space="preserve">Daily Hedge Strip</t>
  </si>
  <si>
    <t xml:space="preserve">User ID:</t>
  </si>
  <si>
    <t xml:space="preserve">Password:</t>
  </si>
  <si>
    <t xml:space="preserve">Included Deals</t>
  </si>
  <si>
    <t xml:space="preserve">ALL</t>
  </si>
  <si>
    <t xml:space="preserve">Today</t>
  </si>
  <si>
    <t xml:space="preserve">Days in Month</t>
  </si>
  <si>
    <t xml:space="preserve">Day of Month</t>
  </si>
  <si>
    <t xml:space="preserve">Update this cell daily.</t>
  </si>
  <si>
    <t xml:space="preserve">PromptMonth</t>
  </si>
  <si>
    <t xml:space="preserve">StartRange</t>
  </si>
  <si>
    <t xml:space="preserve">D4</t>
  </si>
  <si>
    <t xml:space="preserve">Enter NYMEX Date:</t>
  </si>
  <si>
    <t xml:space="preserve">NXB3</t>
  </si>
  <si>
    <t xml:space="preserve">NXB2</t>
  </si>
  <si>
    <t xml:space="preserve">NX1</t>
  </si>
  <si>
    <t xml:space="preserve"> </t>
  </si>
  <si>
    <t xml:space="preserve">Current
Post Id's</t>
  </si>
  <si>
    <t xml:space="preserve">Prior
Post Id's</t>
  </si>
  <si>
    <t xml:space="preserve">Date</t>
  </si>
  <si>
    <t xml:space="preserve">Column</t>
  </si>
  <si>
    <t xml:space="preserve">#</t>
  </si>
  <si>
    <t xml:space="preserve">Name</t>
  </si>
  <si>
    <t xml:space="preserve">Type</t>
  </si>
  <si>
    <t xml:space="preserve">Book Type</t>
  </si>
  <si>
    <t xml:space="preserve">Book</t>
  </si>
  <si>
    <t xml:space="preserve">Post Ids</t>
  </si>
  <si>
    <t xml:space="preserve">Price</t>
  </si>
  <si>
    <t xml:space="preserve">P</t>
  </si>
  <si>
    <t xml:space="preserve">ENA-FT-WT-SOCAL-PRC</t>
  </si>
  <si>
    <t xml:space="preserve">Basis</t>
  </si>
  <si>
    <t xml:space="preserve">D</t>
  </si>
  <si>
    <t xml:space="preserve">ENA-FT-WT-SOCAL-BAS</t>
  </si>
  <si>
    <t xml:space="preserve">Index</t>
  </si>
  <si>
    <t xml:space="preserve">I</t>
  </si>
  <si>
    <t xml:space="preserve">ENA-FT-WT-SOCAL-IDX</t>
  </si>
  <si>
    <t xml:space="preserve">Gas Daily</t>
  </si>
  <si>
    <t xml:space="preserve">GD</t>
  </si>
  <si>
    <t xml:space="preserve">M</t>
  </si>
  <si>
    <t xml:space="preserve">ENA-FT-WT-SOCAL-GDL</t>
  </si>
  <si>
    <t xml:space="preserve">GDY</t>
  </si>
  <si>
    <t xml:space="preserve">GD Index</t>
  </si>
  <si>
    <t xml:space="preserve">Y</t>
  </si>
  <si>
    <t xml:space="preserve">ENA-FT-WT-SOCAL-GDI</t>
  </si>
  <si>
    <t xml:space="preserve">Physical</t>
  </si>
  <si>
    <t xml:space="preserve">PHY</t>
  </si>
  <si>
    <t xml:space="preserve">ENA-IM-WT-SOCAL-PHY</t>
  </si>
  <si>
    <t xml:space="preserve">FT-WEST-OPT-PRC</t>
  </si>
  <si>
    <t xml:space="preserve">FT-WEST-OPT-BAS</t>
  </si>
  <si>
    <t xml:space="preserve">GDL</t>
  </si>
  <si>
    <t xml:space="preserve">ENA-FT-WT-SCAN-GDL</t>
  </si>
  <si>
    <t xml:space="preserve">PO</t>
  </si>
  <si>
    <t xml:space="preserve">FT-WE-XL-OPT-PRC</t>
  </si>
  <si>
    <t xml:space="preserve">DO</t>
  </si>
  <si>
    <t xml:space="preserve">FT-WE-XL-OPT-BAS</t>
  </si>
  <si>
    <t xml:space="preserve">ESTATE FINANCIAL POSITIONS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</si>
  <si>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</si>
  <si>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</si>
  <si>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</si>
  <si>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</si>
  <si>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Post ID</t>
  </si>
  <si>
    <t xml:space="preserve">Total ECT</t>
  </si>
  <si>
    <t xml:space="preserve">To:</t>
  </si>
  <si>
    <t xml:space="preserve">Order</t>
  </si>
  <si>
    <t xml:space="preserve">Price Book - In the Money Counterparties</t>
  </si>
  <si>
    <t xml:space="preserve">         Gas Daily</t>
  </si>
  <si>
    <t xml:space="preserve">         Gas Daily Index</t>
  </si>
  <si>
    <t xml:space="preserve">         Basis - Notional</t>
  </si>
  <si>
    <t xml:space="preserve">NGLTX</t>
  </si>
  <si>
    <t xml:space="preserve">         Basis - Equivalent</t>
  </si>
  <si>
    <t xml:space="preserve">NGFPL</t>
  </si>
  <si>
    <t xml:space="preserve">         Price</t>
  </si>
  <si>
    <t xml:space="preserve">TOTAL:</t>
  </si>
  <si>
    <t xml:space="preserve">Price Book - Out of the Money Counterparties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</si>
</sst>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m/d/yyyy"/>
    <numFmt numFmtId="166" formatCode="mm/dd/yy"/>
    <numFmt numFmtId="167" formatCode="[$-409]m/d/yyyy\ h:mm"/>
    <numFmt numFmtId="168" formatCode="0"/>
    <numFmt numFmtId="169" formatCode="[$-409]mmm\-yy"/>
    <numFmt numFmtId="170" formatCode="&quot;As of &quot;mmmm\ dd&quot;, &quot;yyyy"/>
    <numFmt numFmtId="171" formatCode="#,##0.0_);[RED]\(#,##0.0\)"/>
    <numFmt numFmtId="172" formatCode="[$-409]d\-mmm\-yy"/>
    <numFmt numFmtId="173" formatCode="_(* #,##0.00_);_(* \(#,##0.00\);_(* \-??_);_(@_)"/>
    <numFmt numFmtId="174" formatCode="_(* #,##0.0_);_(* \(#,##0.0\);_(* \-??_);_(@_)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sz val="10"/>
      <color rgb="FFFFFFFF"/>
      <name val="Times New Roman"/>
      <family val="1"/>
    </font>
    <font>
      <sz val="10"/>
      <color rgb="FFFFFFFF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9"/>
      <name val="Times New Roman"/>
      <family val="1"/>
    </font>
    <font>
      <sz val="10"/>
      <color rgb="FF000000"/>
      <name val="Times New Roman"/>
      <family val="1"/>
    </font>
    <font>
      <b val="true"/>
      <sz val="9"/>
      <color rgb="FF0000FF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sz val="18"/>
      <name val="Times New Roman"/>
      <family val="1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993366"/>
        <bgColor rgb="FF993366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StyleXfs>
  <cellXfs count="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4" borderId="1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4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3" borderId="15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5" fillId="4" borderId="1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1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1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7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11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8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3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4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4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4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4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7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5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2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Gas Bench" xfId="20"/>
    <cellStyle name="Normal_New Summary" xfId="21"/>
    <cellStyle name="Normal_Report -Benchmark Change (2)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7.xml><?xml version="1.0" encoding="utf-8"?>
<formControlPr xmlns="http://schemas.microsoft.com/office/spreadsheetml/2009/9/main" objectType="Button" lockText="1"/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905040</xdr:colOff>
          <xdr:row>9</xdr:row>
          <xdr:rowOff>47520</xdr:rowOff>
        </xdr:from>
        <xdr:to>
          <xdr:col>2</xdr:col>
          <xdr:colOff>866160</xdr:colOff>
          <xdr:row>11</xdr:row>
          <xdr:rowOff>19080</xdr:rowOff>
        </xdr:to>
        <xdr:sp>
          <xdr:nvSpPr>
            <xdr:cNvPr id="1001" name="Button 3" descr="Hedge Strip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Hedge Strip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90360</xdr:colOff>
          <xdr:row>9</xdr:row>
          <xdr:rowOff>47520</xdr:rowOff>
        </xdr:from>
        <xdr:to>
          <xdr:col>5</xdr:col>
          <xdr:colOff>212040</xdr:colOff>
          <xdr:row>11</xdr:row>
          <xdr:rowOff>19080</xdr:rowOff>
        </xdr:to>
        <xdr:sp>
          <xdr:nvSpPr>
            <xdr:cNvPr id="1002" name="Button 10" descr="GRMS Positio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GRMS Positions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432720</xdr:colOff>
          <xdr:row>9</xdr:row>
          <xdr:rowOff>19080</xdr:rowOff>
        </xdr:from>
        <xdr:to>
          <xdr:col>6</xdr:col>
          <xdr:colOff>765360</xdr:colOff>
          <xdr:row>11</xdr:row>
          <xdr:rowOff>114480</xdr:rowOff>
        </xdr:to>
        <xdr:sp>
          <xdr:nvSpPr>
            <xdr:cNvPr id="1003" name="Button 11" descr="FIX GRMS VALU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GRMS VALUES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905760</xdr:colOff>
          <xdr:row>9</xdr:row>
          <xdr:rowOff>47520</xdr:rowOff>
        </xdr:from>
        <xdr:to>
          <xdr:col>1</xdr:col>
          <xdr:colOff>776160</xdr:colOff>
          <xdr:row>11</xdr:row>
          <xdr:rowOff>19080</xdr:rowOff>
        </xdr:to>
        <xdr:sp>
          <xdr:nvSpPr>
            <xdr:cNvPr id="1004" name="Button 13" descr="Update Link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Links</a:t>
              </a:r>
            </a:p>
          </xdr:txBody>
        </xdr:sp>
        <xdr:clientData/>
      </xdr:twoCellAnchor>
    </mc:Choice>
  </mc:AlternateContent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1" name="Rectangle 2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2" name="Rectangle 3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3" name="Rectangle 4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4" name="Rectangle 5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5" name="Rectangle 6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6" name="Rectangle 7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7" name="Rectangle 8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8" name="Rectangle 9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9" name="Rectangle 10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10" name="Rectangle 11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11" name="Rectangle 12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12" name="Rectangle 13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13" name="Rectangle 14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14" name="Rectangle 15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15" name="Rectangle 16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16" name="Rectangle 17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17" name="Rectangle 18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161640</xdr:rowOff>
    </xdr:to>
    <xdr:sp>
      <xdr:nvSpPr>
        <xdr:cNvPr id="18" name="Rectangle 19"/>
        <xdr:cNvSpPr/>
      </xdr:nvSpPr>
      <xdr:spPr>
        <a:xfrm>
          <a:off x="17656200" y="1409760"/>
          <a:ext cx="996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161640</xdr:rowOff>
    </xdr:to>
    <xdr:sp>
      <xdr:nvSpPr>
        <xdr:cNvPr id="19" name="Rectangle 20"/>
        <xdr:cNvSpPr/>
      </xdr:nvSpPr>
      <xdr:spPr>
        <a:xfrm>
          <a:off x="17656200" y="1409760"/>
          <a:ext cx="996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1" name="Button 27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20" name="Rectangle 28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21" name="Rectangle 29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36</xdr:col>
      <xdr:colOff>1080</xdr:colOff>
      <xdr:row>7</xdr:row>
      <xdr:rowOff>161640</xdr:rowOff>
    </xdr:to>
    <xdr:sp>
      <xdr:nvSpPr>
        <xdr:cNvPr id="22" name="Rectangle 77"/>
        <xdr:cNvSpPr/>
      </xdr:nvSpPr>
      <xdr:spPr>
        <a:xfrm>
          <a:off x="16760880" y="1409760"/>
          <a:ext cx="8964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834840</xdr:colOff>
      <xdr:row>20</xdr:row>
      <xdr:rowOff>162000</xdr:rowOff>
    </xdr:to>
    <xdr:sp>
      <xdr:nvSpPr>
        <xdr:cNvPr id="23" name="Rectangle 78"/>
        <xdr:cNvSpPr/>
      </xdr:nvSpPr>
      <xdr:spPr>
        <a:xfrm>
          <a:off x="2607480" y="3552840"/>
          <a:ext cx="83484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834840</xdr:colOff>
      <xdr:row>20</xdr:row>
      <xdr:rowOff>162000</xdr:rowOff>
    </xdr:to>
    <xdr:sp>
      <xdr:nvSpPr>
        <xdr:cNvPr id="24" name="Rectangle 79"/>
        <xdr:cNvSpPr/>
      </xdr:nvSpPr>
      <xdr:spPr>
        <a:xfrm>
          <a:off x="4487040" y="3552840"/>
          <a:ext cx="83484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835200</xdr:colOff>
      <xdr:row>20</xdr:row>
      <xdr:rowOff>162000</xdr:rowOff>
    </xdr:to>
    <xdr:sp>
      <xdr:nvSpPr>
        <xdr:cNvPr id="25" name="Rectangle 80"/>
        <xdr:cNvSpPr/>
      </xdr:nvSpPr>
      <xdr:spPr>
        <a:xfrm>
          <a:off x="5431680" y="355284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834840</xdr:colOff>
      <xdr:row>20</xdr:row>
      <xdr:rowOff>162000</xdr:rowOff>
    </xdr:to>
    <xdr:sp>
      <xdr:nvSpPr>
        <xdr:cNvPr id="26" name="Rectangle 81"/>
        <xdr:cNvSpPr/>
      </xdr:nvSpPr>
      <xdr:spPr>
        <a:xfrm>
          <a:off x="2607480" y="3552840"/>
          <a:ext cx="83484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834840</xdr:colOff>
      <xdr:row>20</xdr:row>
      <xdr:rowOff>162000</xdr:rowOff>
    </xdr:to>
    <xdr:sp>
      <xdr:nvSpPr>
        <xdr:cNvPr id="27" name="Rectangle 82"/>
        <xdr:cNvSpPr/>
      </xdr:nvSpPr>
      <xdr:spPr>
        <a:xfrm>
          <a:off x="4487040" y="3552840"/>
          <a:ext cx="83484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19</xdr:row>
      <xdr:rowOff>9360</xdr:rowOff>
    </xdr:from>
    <xdr:to>
      <xdr:col>11</xdr:col>
      <xdr:colOff>835200</xdr:colOff>
      <xdr:row>21</xdr:row>
      <xdr:rowOff>9360</xdr:rowOff>
    </xdr:to>
    <xdr:sp>
      <xdr:nvSpPr>
        <xdr:cNvPr id="28" name="Rectangle 83"/>
        <xdr:cNvSpPr/>
      </xdr:nvSpPr>
      <xdr:spPr>
        <a:xfrm>
          <a:off x="5431680" y="356220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13</xdr:col>
      <xdr:colOff>835200</xdr:colOff>
      <xdr:row>20</xdr:row>
      <xdr:rowOff>162000</xdr:rowOff>
    </xdr:to>
    <xdr:sp>
      <xdr:nvSpPr>
        <xdr:cNvPr id="29" name="Rectangle 84"/>
        <xdr:cNvSpPr/>
      </xdr:nvSpPr>
      <xdr:spPr>
        <a:xfrm>
          <a:off x="6376680" y="355284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15</xdr:col>
      <xdr:colOff>834840</xdr:colOff>
      <xdr:row>20</xdr:row>
      <xdr:rowOff>162000</xdr:rowOff>
    </xdr:to>
    <xdr:sp>
      <xdr:nvSpPr>
        <xdr:cNvPr id="30" name="Rectangle 85"/>
        <xdr:cNvSpPr/>
      </xdr:nvSpPr>
      <xdr:spPr>
        <a:xfrm>
          <a:off x="7321680" y="3552840"/>
          <a:ext cx="83484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835200</xdr:colOff>
      <xdr:row>20</xdr:row>
      <xdr:rowOff>162000</xdr:rowOff>
    </xdr:to>
    <xdr:sp>
      <xdr:nvSpPr>
        <xdr:cNvPr id="31" name="Rectangle 86"/>
        <xdr:cNvSpPr/>
      </xdr:nvSpPr>
      <xdr:spPr>
        <a:xfrm>
          <a:off x="8266320" y="355284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19</xdr:row>
      <xdr:rowOff>0</xdr:rowOff>
    </xdr:from>
    <xdr:to>
      <xdr:col>19</xdr:col>
      <xdr:colOff>835200</xdr:colOff>
      <xdr:row>20</xdr:row>
      <xdr:rowOff>162000</xdr:rowOff>
    </xdr:to>
    <xdr:sp>
      <xdr:nvSpPr>
        <xdr:cNvPr id="32" name="Rectangle 87"/>
        <xdr:cNvSpPr/>
      </xdr:nvSpPr>
      <xdr:spPr>
        <a:xfrm>
          <a:off x="9211320" y="355284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19</xdr:row>
      <xdr:rowOff>0</xdr:rowOff>
    </xdr:from>
    <xdr:to>
      <xdr:col>21</xdr:col>
      <xdr:colOff>834840</xdr:colOff>
      <xdr:row>20</xdr:row>
      <xdr:rowOff>162000</xdr:rowOff>
    </xdr:to>
    <xdr:sp>
      <xdr:nvSpPr>
        <xdr:cNvPr id="33" name="Rectangle 88"/>
        <xdr:cNvSpPr/>
      </xdr:nvSpPr>
      <xdr:spPr>
        <a:xfrm>
          <a:off x="10156320" y="3552840"/>
          <a:ext cx="83484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19</xdr:row>
      <xdr:rowOff>0</xdr:rowOff>
    </xdr:from>
    <xdr:to>
      <xdr:col>23</xdr:col>
      <xdr:colOff>835200</xdr:colOff>
      <xdr:row>20</xdr:row>
      <xdr:rowOff>162000</xdr:rowOff>
    </xdr:to>
    <xdr:sp>
      <xdr:nvSpPr>
        <xdr:cNvPr id="34" name="Rectangle 89"/>
        <xdr:cNvSpPr/>
      </xdr:nvSpPr>
      <xdr:spPr>
        <a:xfrm>
          <a:off x="11100960" y="355284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19</xdr:row>
      <xdr:rowOff>0</xdr:rowOff>
    </xdr:from>
    <xdr:to>
      <xdr:col>25</xdr:col>
      <xdr:colOff>835200</xdr:colOff>
      <xdr:row>20</xdr:row>
      <xdr:rowOff>162000</xdr:rowOff>
    </xdr:to>
    <xdr:sp>
      <xdr:nvSpPr>
        <xdr:cNvPr id="35" name="Rectangle 90"/>
        <xdr:cNvSpPr/>
      </xdr:nvSpPr>
      <xdr:spPr>
        <a:xfrm>
          <a:off x="12045960" y="355284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19</xdr:row>
      <xdr:rowOff>0</xdr:rowOff>
    </xdr:from>
    <xdr:to>
      <xdr:col>27</xdr:col>
      <xdr:colOff>834840</xdr:colOff>
      <xdr:row>20</xdr:row>
      <xdr:rowOff>162000</xdr:rowOff>
    </xdr:to>
    <xdr:sp>
      <xdr:nvSpPr>
        <xdr:cNvPr id="36" name="Rectangle 91"/>
        <xdr:cNvSpPr/>
      </xdr:nvSpPr>
      <xdr:spPr>
        <a:xfrm>
          <a:off x="12990960" y="3552840"/>
          <a:ext cx="83484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19</xdr:row>
      <xdr:rowOff>0</xdr:rowOff>
    </xdr:from>
    <xdr:to>
      <xdr:col>29</xdr:col>
      <xdr:colOff>835200</xdr:colOff>
      <xdr:row>20</xdr:row>
      <xdr:rowOff>162000</xdr:rowOff>
    </xdr:to>
    <xdr:sp>
      <xdr:nvSpPr>
        <xdr:cNvPr id="37" name="Rectangle 92"/>
        <xdr:cNvSpPr/>
      </xdr:nvSpPr>
      <xdr:spPr>
        <a:xfrm>
          <a:off x="13935600" y="355284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19</xdr:row>
      <xdr:rowOff>0</xdr:rowOff>
    </xdr:from>
    <xdr:to>
      <xdr:col>31</xdr:col>
      <xdr:colOff>824760</xdr:colOff>
      <xdr:row>20</xdr:row>
      <xdr:rowOff>162000</xdr:rowOff>
    </xdr:to>
    <xdr:sp>
      <xdr:nvSpPr>
        <xdr:cNvPr id="38" name="Rectangle 93"/>
        <xdr:cNvSpPr/>
      </xdr:nvSpPr>
      <xdr:spPr>
        <a:xfrm>
          <a:off x="14880600" y="3552840"/>
          <a:ext cx="82476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19</xdr:row>
      <xdr:rowOff>0</xdr:rowOff>
    </xdr:from>
    <xdr:to>
      <xdr:col>33</xdr:col>
      <xdr:colOff>895320</xdr:colOff>
      <xdr:row>20</xdr:row>
      <xdr:rowOff>162000</xdr:rowOff>
    </xdr:to>
    <xdr:sp>
      <xdr:nvSpPr>
        <xdr:cNvPr id="39" name="Rectangle 94"/>
        <xdr:cNvSpPr/>
      </xdr:nvSpPr>
      <xdr:spPr>
        <a:xfrm>
          <a:off x="15785640" y="3552840"/>
          <a:ext cx="89532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36</xdr:col>
      <xdr:colOff>0</xdr:colOff>
      <xdr:row>19</xdr:row>
      <xdr:rowOff>0</xdr:rowOff>
    </xdr:from>
    <xdr:to>
      <xdr:col>37</xdr:col>
      <xdr:colOff>720</xdr:colOff>
      <xdr:row>20</xdr:row>
      <xdr:rowOff>162000</xdr:rowOff>
    </xdr:to>
    <xdr:sp>
      <xdr:nvSpPr>
        <xdr:cNvPr id="40" name="Rectangle 95"/>
        <xdr:cNvSpPr/>
      </xdr:nvSpPr>
      <xdr:spPr>
        <a:xfrm>
          <a:off x="17656200" y="3552840"/>
          <a:ext cx="99684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36</xdr:col>
      <xdr:colOff>0</xdr:colOff>
      <xdr:row>19</xdr:row>
      <xdr:rowOff>0</xdr:rowOff>
    </xdr:from>
    <xdr:to>
      <xdr:col>37</xdr:col>
      <xdr:colOff>720</xdr:colOff>
      <xdr:row>20</xdr:row>
      <xdr:rowOff>162000</xdr:rowOff>
    </xdr:to>
    <xdr:sp>
      <xdr:nvSpPr>
        <xdr:cNvPr id="41" name="Rectangle 96"/>
        <xdr:cNvSpPr/>
      </xdr:nvSpPr>
      <xdr:spPr>
        <a:xfrm>
          <a:off x="17656200" y="3552840"/>
          <a:ext cx="99684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825120</xdr:colOff>
      <xdr:row>20</xdr:row>
      <xdr:rowOff>162000</xdr:rowOff>
    </xdr:to>
    <xdr:sp>
      <xdr:nvSpPr>
        <xdr:cNvPr id="42" name="Rectangle 100"/>
        <xdr:cNvSpPr/>
      </xdr:nvSpPr>
      <xdr:spPr>
        <a:xfrm>
          <a:off x="3552120" y="3552840"/>
          <a:ext cx="82512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825120</xdr:colOff>
      <xdr:row>20</xdr:row>
      <xdr:rowOff>162000</xdr:rowOff>
    </xdr:to>
    <xdr:sp>
      <xdr:nvSpPr>
        <xdr:cNvPr id="43" name="Rectangle 101"/>
        <xdr:cNvSpPr/>
      </xdr:nvSpPr>
      <xdr:spPr>
        <a:xfrm>
          <a:off x="3552120" y="3552840"/>
          <a:ext cx="82512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19</xdr:row>
      <xdr:rowOff>0</xdr:rowOff>
    </xdr:from>
    <xdr:to>
      <xdr:col>36</xdr:col>
      <xdr:colOff>1080</xdr:colOff>
      <xdr:row>20</xdr:row>
      <xdr:rowOff>162000</xdr:rowOff>
    </xdr:to>
    <xdr:sp>
      <xdr:nvSpPr>
        <xdr:cNvPr id="44" name="Rectangle 102"/>
        <xdr:cNvSpPr/>
      </xdr:nvSpPr>
      <xdr:spPr>
        <a:xfrm>
          <a:off x="16760880" y="3552840"/>
          <a:ext cx="8964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LONDON/FEB/LON0297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GBM03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  <sheetName val="Orig Sched"/>
      <sheetName val="LON02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definedNames>
      <definedName name="Macro9"/>
    </definedNames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<Relationship Id="rId6" Type="http://schemas.openxmlformats.org/officeDocument/2006/relationships/ctrlProp" Target="../ctrlProps/ctrlProps5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6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3" min="2" style="1" width="14.41"/>
    <col collapsed="false" customWidth="true" hidden="false" outlineLevel="0" max="4" min="4" style="1" width="2.99"/>
    <col collapsed="false" customWidth="false" hidden="false" outlineLevel="0" max="6" min="5" style="1" width="9.14"/>
    <col collapsed="false" customWidth="true" hidden="false" outlineLevel="0" max="7" min="7" style="1" width="13.85"/>
    <col collapsed="false" customWidth="true" hidden="false" outlineLevel="0" max="8" min="8" style="1" width="20.56"/>
    <col collapsed="false" customWidth="true" hidden="false" outlineLevel="0" max="9" min="9" style="1" width="11.7"/>
    <col collapsed="false" customWidth="false" hidden="false" outlineLevel="0" max="11" min="10" style="1" width="9.14"/>
    <col collapsed="false" customWidth="true" hidden="false" outlineLevel="0" max="12" min="12" style="1" width="10.71"/>
    <col collapsed="false" customWidth="false" hidden="false" outlineLevel="0" max="257" min="13" style="1" width="9.14"/>
  </cols>
  <sheetData>
    <row r="1" customFormat="false" ht="12.75" hidden="false" customHeight="false" outlineLevel="0" collapsed="false">
      <c r="A1" s="2" t="s">
        <v>0</v>
      </c>
      <c r="B1" s="2"/>
    </row>
    <row r="2" customFormat="false" ht="12.75" hidden="false" customHeight="false" outlineLevel="0" collapsed="false">
      <c r="A2" s="3" t="s">
        <v>1</v>
      </c>
      <c r="B2" s="4"/>
    </row>
    <row r="3" customFormat="false" ht="12.75" hidden="false" customHeight="false" outlineLevel="0" collapsed="false">
      <c r="A3" s="3" t="s">
        <v>2</v>
      </c>
      <c r="B3" s="4"/>
    </row>
    <row r="4" customFormat="false" ht="13.5" hidden="false" customHeight="false" outlineLevel="0" collapsed="false">
      <c r="A4" s="5" t="s">
        <v>3</v>
      </c>
      <c r="B4" s="6" t="s">
        <v>4</v>
      </c>
    </row>
    <row r="5" customFormat="false" ht="13.5" hidden="true" customHeight="false" outlineLevel="0" collapsed="false">
      <c r="A5" s="5" t="s">
        <v>5</v>
      </c>
      <c r="B5" s="7" t="n">
        <f aca="true">NOW()</f>
        <v>45926.9145907521</v>
      </c>
    </row>
    <row r="6" customFormat="false" ht="13.5" hidden="false" customHeight="false" outlineLevel="0" collapsed="false">
      <c r="A6" s="5" t="s">
        <v>6</v>
      </c>
      <c r="B6" s="8" t="n">
        <v>30</v>
      </c>
    </row>
    <row r="7" customFormat="false" ht="13.5" hidden="false" customHeight="false" outlineLevel="0" collapsed="false">
      <c r="A7" s="9" t="s">
        <v>7</v>
      </c>
      <c r="B7" s="10" t="n">
        <f aca="false">DAY(C7)</f>
        <v>29</v>
      </c>
      <c r="C7" s="11" t="n">
        <v>37285</v>
      </c>
      <c r="D7" s="12" t="s">
        <v>8</v>
      </c>
      <c r="E7" s="13"/>
    </row>
    <row r="8" customFormat="false" ht="13.5" hidden="false" customHeight="false" outlineLevel="0" collapsed="false">
      <c r="A8" s="9" t="s">
        <v>9</v>
      </c>
      <c r="B8" s="14" t="n">
        <v>37257</v>
      </c>
      <c r="C8" s="14" t="n">
        <v>37287</v>
      </c>
    </row>
    <row r="9" customFormat="false" ht="13.5" hidden="true" customHeight="false" outlineLevel="0" collapsed="false">
      <c r="A9" s="9" t="s">
        <v>10</v>
      </c>
      <c r="B9" s="15" t="s">
        <v>11</v>
      </c>
    </row>
    <row r="12" customFormat="false" ht="12.75" hidden="false" customHeight="false" outlineLevel="0" collapsed="false">
      <c r="A12" s="16"/>
    </row>
    <row r="13" customFormat="false" ht="13.5" hidden="false" customHeight="false" outlineLevel="0" collapsed="false">
      <c r="A13" s="1" t="s">
        <v>12</v>
      </c>
    </row>
    <row r="14" customFormat="false" ht="13.5" hidden="false" customHeight="false" outlineLevel="0" collapsed="false">
      <c r="A14" s="17" t="s">
        <v>13</v>
      </c>
      <c r="B14" s="17" t="s">
        <v>14</v>
      </c>
      <c r="C14" s="17" t="s">
        <v>15</v>
      </c>
    </row>
    <row r="15" customFormat="false" ht="13.5" hidden="false" customHeight="false" outlineLevel="0" collapsed="false">
      <c r="A15" s="18" t="n">
        <v>37309</v>
      </c>
      <c r="B15" s="18" t="n">
        <v>37312</v>
      </c>
      <c r="C15" s="18" t="n">
        <v>37313</v>
      </c>
    </row>
    <row r="16" customFormat="false" ht="12.75" hidden="false" customHeight="false" outlineLevel="0" collapsed="false">
      <c r="A16" s="16"/>
    </row>
    <row r="17" customFormat="false" ht="12.75" hidden="false" customHeight="false" outlineLevel="0" collapsed="false">
      <c r="A17" s="16"/>
    </row>
    <row r="18" customFormat="false" ht="12.75" hidden="false" customHeight="false" outlineLevel="0" collapsed="false">
      <c r="A18" s="16"/>
    </row>
    <row r="19" customFormat="false" ht="12.75" hidden="false" customHeight="false" outlineLevel="0" collapsed="false">
      <c r="E19" s="1" t="s">
        <v>16</v>
      </c>
    </row>
    <row r="20" customFormat="false" ht="13.5" hidden="false" customHeight="false" outlineLevel="0" collapsed="false">
      <c r="A20" s="19"/>
    </row>
    <row r="21" customFormat="false" ht="13.5" hidden="false" customHeight="false" outlineLevel="0" collapsed="false">
      <c r="A21" s="20" t="n">
        <f aca="false">C7</f>
        <v>37285</v>
      </c>
      <c r="B21" s="21" t="s">
        <v>8</v>
      </c>
      <c r="C21" s="22"/>
      <c r="D21" s="23"/>
      <c r="L21" s="24"/>
    </row>
    <row r="22" customFormat="false" ht="12.75" hidden="false" customHeight="false" outlineLevel="0" collapsed="false">
      <c r="A22" s="25"/>
      <c r="B22" s="26"/>
      <c r="C22" s="26"/>
      <c r="L22" s="27"/>
    </row>
    <row r="23" customFormat="false" ht="26.25" hidden="false" customHeight="false" outlineLevel="0" collapsed="false">
      <c r="A23" s="28" t="s">
        <v>2</v>
      </c>
      <c r="B23" s="29" t="s">
        <v>17</v>
      </c>
      <c r="C23" s="29" t="s">
        <v>18</v>
      </c>
      <c r="L23" s="24"/>
    </row>
    <row r="24" customFormat="false" ht="13.5" hidden="false" customHeight="false" outlineLevel="0" collapsed="false">
      <c r="A24" s="30" t="s">
        <v>19</v>
      </c>
      <c r="B24" s="31" t="n">
        <f aca="false">+A21</f>
        <v>37285</v>
      </c>
      <c r="C24" s="31" t="s">
        <v>20</v>
      </c>
      <c r="D24" s="32" t="s">
        <v>21</v>
      </c>
      <c r="E24" s="1" t="s">
        <v>22</v>
      </c>
      <c r="F24" s="1" t="s">
        <v>23</v>
      </c>
      <c r="G24" s="33" t="s">
        <v>24</v>
      </c>
      <c r="H24" s="33" t="s">
        <v>25</v>
      </c>
    </row>
    <row r="25" customFormat="false" ht="12.75" hidden="false" customHeight="false" outlineLevel="0" collapsed="false">
      <c r="A25" s="34" t="s">
        <v>26</v>
      </c>
      <c r="B25" s="35" t="n">
        <v>1472623</v>
      </c>
      <c r="C25" s="36" t="n">
        <v>22</v>
      </c>
      <c r="D25" s="37" t="n">
        <v>1</v>
      </c>
      <c r="E25" s="38" t="s">
        <v>27</v>
      </c>
      <c r="F25" s="37"/>
      <c r="G25" s="39" t="s">
        <v>28</v>
      </c>
      <c r="H25" s="39" t="s">
        <v>29</v>
      </c>
    </row>
    <row r="26" customFormat="false" ht="12.75" hidden="false" customHeight="false" outlineLevel="0" collapsed="false">
      <c r="A26" s="40"/>
      <c r="B26" s="35" t="n">
        <v>1472624</v>
      </c>
      <c r="C26" s="36" t="n">
        <v>23</v>
      </c>
      <c r="D26" s="39" t="n">
        <f aca="false">D25+1</f>
        <v>2</v>
      </c>
      <c r="E26" s="41" t="s">
        <v>30</v>
      </c>
      <c r="F26" s="39" t="s">
        <v>30</v>
      </c>
      <c r="G26" s="39" t="s">
        <v>31</v>
      </c>
      <c r="H26" s="39" t="s">
        <v>32</v>
      </c>
    </row>
    <row r="27" customFormat="false" ht="12.75" hidden="false" customHeight="false" outlineLevel="0" collapsed="false">
      <c r="A27" s="40"/>
      <c r="B27" s="35" t="n">
        <v>1472625</v>
      </c>
      <c r="C27" s="36" t="n">
        <v>24</v>
      </c>
      <c r="D27" s="39" t="n">
        <f aca="false">D26+1</f>
        <v>3</v>
      </c>
      <c r="E27" s="41" t="s">
        <v>33</v>
      </c>
      <c r="F27" s="39"/>
      <c r="G27" s="39" t="s">
        <v>34</v>
      </c>
      <c r="H27" s="39" t="s">
        <v>35</v>
      </c>
    </row>
    <row r="28" customFormat="false" ht="12.75" hidden="false" customHeight="false" outlineLevel="0" collapsed="false">
      <c r="A28" s="40"/>
      <c r="B28" s="35" t="n">
        <v>1472627</v>
      </c>
      <c r="C28" s="36" t="n">
        <v>28</v>
      </c>
      <c r="D28" s="39" t="n">
        <f aca="false">D27+1</f>
        <v>4</v>
      </c>
      <c r="E28" s="41" t="s">
        <v>36</v>
      </c>
      <c r="F28" s="39" t="s">
        <v>37</v>
      </c>
      <c r="G28" s="39" t="s">
        <v>38</v>
      </c>
      <c r="H28" s="39" t="s">
        <v>39</v>
      </c>
    </row>
    <row r="29" customFormat="false" ht="12.75" hidden="false" customHeight="false" outlineLevel="0" collapsed="false">
      <c r="A29" s="42"/>
      <c r="B29" s="35" t="n">
        <v>1472628</v>
      </c>
      <c r="C29" s="36" t="n">
        <v>30</v>
      </c>
      <c r="D29" s="39" t="n">
        <f aca="false">D28+1</f>
        <v>5</v>
      </c>
      <c r="E29" s="39" t="s">
        <v>40</v>
      </c>
      <c r="F29" s="39" t="s">
        <v>41</v>
      </c>
      <c r="G29" s="39" t="s">
        <v>42</v>
      </c>
      <c r="H29" s="39" t="s">
        <v>43</v>
      </c>
    </row>
    <row r="30" customFormat="false" ht="12.75" hidden="false" customHeight="false" outlineLevel="0" collapsed="false">
      <c r="A30" s="42"/>
      <c r="B30" s="35" t="n">
        <v>0</v>
      </c>
      <c r="C30" s="36" t="n">
        <v>7</v>
      </c>
      <c r="D30" s="39" t="n">
        <f aca="false">D29+1</f>
        <v>6</v>
      </c>
      <c r="E30" s="39" t="s">
        <v>44</v>
      </c>
      <c r="F30" s="39"/>
      <c r="G30" s="39" t="s">
        <v>45</v>
      </c>
      <c r="H30" s="39" t="s">
        <v>46</v>
      </c>
    </row>
    <row r="31" customFormat="false" ht="12.75" hidden="false" customHeight="false" outlineLevel="0" collapsed="false">
      <c r="A31" s="42"/>
      <c r="B31" s="35" t="n">
        <v>0</v>
      </c>
      <c r="C31" s="43" t="n">
        <v>15</v>
      </c>
      <c r="D31" s="39" t="n">
        <f aca="false">D30+1</f>
        <v>7</v>
      </c>
      <c r="E31" s="41" t="s">
        <v>27</v>
      </c>
      <c r="F31" s="39"/>
      <c r="G31" s="39" t="s">
        <v>28</v>
      </c>
      <c r="H31" s="39" t="s">
        <v>47</v>
      </c>
      <c r="I31" s="39"/>
    </row>
    <row r="32" customFormat="false" ht="12.75" hidden="false" customHeight="false" outlineLevel="0" collapsed="false">
      <c r="A32" s="42"/>
      <c r="B32" s="44" t="n">
        <v>0</v>
      </c>
      <c r="C32" s="36" t="n">
        <v>16</v>
      </c>
      <c r="D32" s="39" t="n">
        <v>8</v>
      </c>
      <c r="E32" s="41" t="s">
        <v>30</v>
      </c>
      <c r="F32" s="39" t="s">
        <v>30</v>
      </c>
      <c r="G32" s="39" t="s">
        <v>31</v>
      </c>
      <c r="H32" s="39" t="s">
        <v>48</v>
      </c>
      <c r="I32" s="39"/>
    </row>
    <row r="33" customFormat="false" ht="13.5" hidden="false" customHeight="false" outlineLevel="0" collapsed="false">
      <c r="A33" s="45"/>
      <c r="B33" s="46" t="n">
        <v>0</v>
      </c>
      <c r="C33" s="47" t="n">
        <v>17</v>
      </c>
      <c r="D33" s="39" t="n">
        <v>9</v>
      </c>
      <c r="E33" s="41" t="s">
        <v>49</v>
      </c>
      <c r="F33" s="39" t="s">
        <v>37</v>
      </c>
      <c r="G33" s="39" t="s">
        <v>38</v>
      </c>
      <c r="H33" s="39" t="s">
        <v>50</v>
      </c>
      <c r="I33" s="39"/>
    </row>
    <row r="34" customFormat="false" ht="12.75" hidden="false" customHeight="false" outlineLevel="0" collapsed="false">
      <c r="A34" s="48"/>
      <c r="B34" s="49"/>
      <c r="C34" s="50"/>
      <c r="D34" s="48"/>
      <c r="E34" s="51"/>
      <c r="F34" s="48"/>
      <c r="G34" s="1" t="s">
        <v>51</v>
      </c>
      <c r="H34" s="39" t="s">
        <v>52</v>
      </c>
    </row>
    <row r="35" customFormat="false" ht="12.75" hidden="false" customHeight="false" outlineLevel="0" collapsed="false">
      <c r="A35" s="48"/>
      <c r="B35" s="49"/>
      <c r="C35" s="50"/>
      <c r="D35" s="48"/>
      <c r="E35" s="51"/>
      <c r="F35" s="48"/>
      <c r="G35" s="1" t="s">
        <v>53</v>
      </c>
      <c r="H35" s="39" t="s">
        <v>54</v>
      </c>
    </row>
    <row r="36" customFormat="false" ht="12.75" hidden="false" customHeight="false" outlineLevel="0" collapsed="false">
      <c r="A36" s="48"/>
      <c r="B36" s="49"/>
      <c r="C36" s="50"/>
      <c r="D36" s="48"/>
      <c r="E36" s="51"/>
      <c r="F36" s="48"/>
      <c r="G36" s="48"/>
      <c r="H36" s="48"/>
    </row>
    <row r="37" customFormat="false" ht="12.75" hidden="false" customHeight="false" outlineLevel="0" collapsed="false">
      <c r="A37" s="48"/>
      <c r="B37" s="49"/>
      <c r="C37" s="50"/>
      <c r="D37" s="48"/>
      <c r="E37" s="51"/>
      <c r="F37" s="48"/>
      <c r="G37" s="48"/>
      <c r="H37" s="48"/>
    </row>
    <row r="38" customFormat="false" ht="12.75" hidden="false" customHeight="false" outlineLevel="0" collapsed="false">
      <c r="A38" s="48"/>
      <c r="B38" s="52"/>
      <c r="C38" s="50"/>
      <c r="D38" s="48"/>
      <c r="E38" s="48"/>
      <c r="F38" s="48"/>
      <c r="G38" s="48"/>
      <c r="H38" s="48"/>
    </row>
    <row r="39" customFormat="false" ht="12.75" hidden="false" customHeight="false" outlineLevel="0" collapsed="false">
      <c r="A39" s="48"/>
      <c r="B39" s="49"/>
      <c r="C39" s="50"/>
      <c r="D39" s="48"/>
      <c r="E39" s="48"/>
      <c r="F39" s="48"/>
      <c r="G39" s="48"/>
      <c r="H39" s="48"/>
    </row>
    <row r="40" customFormat="false" ht="12.75" hidden="false" customHeight="false" outlineLevel="0" collapsed="false">
      <c r="A40" s="48"/>
      <c r="B40" s="48"/>
      <c r="C40" s="48"/>
      <c r="D40" s="48"/>
      <c r="E40" s="48"/>
      <c r="F40" s="48"/>
      <c r="G40" s="48"/>
      <c r="H40" s="48"/>
    </row>
  </sheetData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0" man="true" max="16383" min="0"/>
  </row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HedgeStrips1.HedgeStrip">
                <anchor moveWithCells="true" sizeWithCells="false">
                  <from>
                    <xdr:col>1</xdr:col>
                    <xdr:colOff>905040</xdr:colOff>
                    <xdr:row>9</xdr:row>
                    <xdr:rowOff>47520</xdr:rowOff>
                  </from>
                  <to>
                    <xdr:col>2</xdr:col>
                    <xdr:colOff>866160</xdr:colOff>
                    <xdr:row>11</xdr:row>
                    <xdr:rowOff>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10">
              <controlPr defaultSize="0" print="false" autoFill="0" autoPict="0" macro="Module2.GetGRMSValues">
                <anchor moveWithCells="true" sizeWithCells="false">
                  <from>
                    <xdr:col>3</xdr:col>
                    <xdr:colOff>90360</xdr:colOff>
                    <xdr:row>9</xdr:row>
                    <xdr:rowOff>47520</xdr:rowOff>
                  </from>
                  <to>
                    <xdr:col>5</xdr:col>
                    <xdr:colOff>212040</xdr:colOff>
                    <xdr:row>11</xdr:row>
                    <xdr:rowOff>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11">
              <controlPr defaultSize="0" print="false" autoFill="0" autoPict="0" macro="Module4.FIXGRMSVALUES">
                <anchor moveWithCells="true" sizeWithCells="false">
                  <from>
                    <xdr:col>5</xdr:col>
                    <xdr:colOff>432720</xdr:colOff>
                    <xdr:row>9</xdr:row>
                    <xdr:rowOff>19080</xdr:rowOff>
                  </from>
                  <to>
                    <xdr:col>6</xdr:col>
                    <xdr:colOff>765360</xdr:colOff>
                    <xdr:row>11</xdr:row>
                    <xdr:rowOff>114480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13">
              <controlPr defaultSize="0" print="false" autoFill="0" autoPict="0" macro="Module6.UpdateLinks">
                <anchor moveWithCells="true" sizeWithCells="false">
                  <from>
                    <xdr:col>0</xdr:col>
                    <xdr:colOff>905760</xdr:colOff>
                    <xdr:row>9</xdr:row>
                    <xdr:rowOff>47520</xdr:rowOff>
                  </from>
                  <to>
                    <xdr:col>1</xdr:col>
                    <xdr:colOff>776160</xdr:colOff>
                    <xdr:row>11</xdr:row>
                    <xdr:rowOff>19080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8"/>
  <sheetViews>
    <sheetView showFormulas="false" showGridLines="true" showRowColHeaders="true" showZeros="true" rightToLeft="false" tabSelected="true" showOutlineSymbols="true" defaultGridColor="true" view="normal" topLeftCell="U6" colorId="64" zoomScale="100" zoomScaleNormal="100" zoomScalePageLayoutView="100" workbookViewId="0">
      <selection pane="topLeft" activeCell="AK14" activeCellId="0" sqref="AK1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3" width="36.99"/>
    <col collapsed="false" customWidth="true" hidden="true" outlineLevel="0" max="2" min="2" style="53" width="16.7"/>
    <col collapsed="false" customWidth="true" hidden="true" outlineLevel="0" max="3" min="3" style="54" width="1.41"/>
    <col collapsed="false" customWidth="true" hidden="true" outlineLevel="0" max="4" min="4" style="55" width="11.56"/>
    <col collapsed="false" customWidth="true" hidden="true" outlineLevel="0" max="5" min="5" style="55" width="13.56"/>
    <col collapsed="false" customWidth="true" hidden="false" outlineLevel="0" max="6" min="6" style="54" width="11.85"/>
    <col collapsed="false" customWidth="true" hidden="false" outlineLevel="0" max="7" min="7" style="54" width="1.56"/>
    <col collapsed="false" customWidth="true" hidden="false" outlineLevel="0" max="8" min="8" style="54" width="11.7"/>
    <col collapsed="false" customWidth="true" hidden="false" outlineLevel="0" max="9" min="9" style="54" width="1.56"/>
    <col collapsed="false" customWidth="true" hidden="false" outlineLevel="0" max="10" min="10" style="54" width="11.85"/>
    <col collapsed="false" customWidth="true" hidden="false" outlineLevel="0" max="11" min="11" style="54" width="1.56"/>
    <col collapsed="false" customWidth="true" hidden="false" outlineLevel="0" max="12" min="12" style="54" width="11.85"/>
    <col collapsed="false" customWidth="true" hidden="false" outlineLevel="0" max="13" min="13" style="54" width="1.56"/>
    <col collapsed="false" customWidth="true" hidden="false" outlineLevel="0" max="14" min="14" style="54" width="11.85"/>
    <col collapsed="false" customWidth="true" hidden="false" outlineLevel="0" max="15" min="15" style="54" width="1.56"/>
    <col collapsed="false" customWidth="true" hidden="false" outlineLevel="0" max="16" min="16" style="54" width="11.85"/>
    <col collapsed="false" customWidth="true" hidden="false" outlineLevel="0" max="17" min="17" style="54" width="1.56"/>
    <col collapsed="false" customWidth="true" hidden="false" outlineLevel="0" max="18" min="18" style="54" width="11.85"/>
    <col collapsed="false" customWidth="true" hidden="false" outlineLevel="0" max="19" min="19" style="54" width="1.56"/>
    <col collapsed="false" customWidth="true" hidden="false" outlineLevel="0" max="20" min="20" style="54" width="11.85"/>
    <col collapsed="false" customWidth="true" hidden="false" outlineLevel="0" max="21" min="21" style="54" width="1.56"/>
    <col collapsed="false" customWidth="true" hidden="false" outlineLevel="0" max="22" min="22" style="54" width="11.85"/>
    <col collapsed="false" customWidth="true" hidden="false" outlineLevel="0" max="23" min="23" style="54" width="1.56"/>
    <col collapsed="false" customWidth="true" hidden="false" outlineLevel="0" max="24" min="24" style="54" width="11.85"/>
    <col collapsed="false" customWidth="true" hidden="false" outlineLevel="0" max="25" min="25" style="54" width="1.56"/>
    <col collapsed="false" customWidth="true" hidden="false" outlineLevel="0" max="26" min="26" style="54" width="11.85"/>
    <col collapsed="false" customWidth="true" hidden="false" outlineLevel="0" max="27" min="27" style="54" width="1.56"/>
    <col collapsed="false" customWidth="true" hidden="false" outlineLevel="0" max="28" min="28" style="54" width="11.85"/>
    <col collapsed="false" customWidth="true" hidden="false" outlineLevel="0" max="29" min="29" style="54" width="1.56"/>
    <col collapsed="false" customWidth="true" hidden="false" outlineLevel="0" max="30" min="30" style="54" width="11.85"/>
    <col collapsed="false" customWidth="true" hidden="false" outlineLevel="0" max="31" min="31" style="54" width="1.56"/>
    <col collapsed="false" customWidth="true" hidden="false" outlineLevel="0" max="32" min="32" style="54" width="11.7"/>
    <col collapsed="false" customWidth="true" hidden="false" outlineLevel="0" max="33" min="33" style="54" width="1.13"/>
    <col collapsed="false" customWidth="true" hidden="false" outlineLevel="0" max="34" min="34" style="54" width="12.7"/>
    <col collapsed="false" customWidth="true" hidden="false" outlineLevel="0" max="35" min="35" style="54" width="1.13"/>
    <col collapsed="false" customWidth="true" hidden="false" outlineLevel="0" max="36" min="36" style="54" width="12.7"/>
    <col collapsed="false" customWidth="true" hidden="false" outlineLevel="0" max="37" min="37" style="54" width="14.14"/>
    <col collapsed="false" customWidth="false" hidden="false" outlineLevel="0" max="257" min="38" style="54" width="9.14"/>
  </cols>
  <sheetData>
    <row r="1" customFormat="false" ht="12.75" hidden="false" customHeight="false" outlineLevel="0" collapsed="false">
      <c r="A1" s="56" t="s">
        <v>16</v>
      </c>
      <c r="B1" s="56"/>
      <c r="AK1" s="57"/>
    </row>
    <row r="2" customFormat="false" ht="12.75" hidden="false" customHeight="false" outlineLevel="0" collapsed="false">
      <c r="A2" s="56"/>
      <c r="B2" s="56"/>
      <c r="AH2" s="58"/>
      <c r="AJ2" s="58"/>
      <c r="AK2" s="58"/>
    </row>
    <row r="3" customFormat="false" ht="12.75" hidden="false" customHeight="false" outlineLevel="0" collapsed="false">
      <c r="J3" s="59"/>
      <c r="L3" s="59"/>
      <c r="N3" s="59"/>
      <c r="AK3" s="60"/>
    </row>
    <row r="4" customFormat="false" ht="45.75" hidden="false" customHeight="true" outlineLevel="0" collapsed="false">
      <c r="R4" s="61" t="s">
        <v>55</v>
      </c>
      <c r="AK4" s="60"/>
    </row>
    <row r="5" customFormat="false" ht="14.25" hidden="false" customHeight="true" outlineLevel="0" collapsed="false">
      <c r="A5" s="62" t="n">
        <f aca="false">+'Run Query'!A21</f>
        <v>37285</v>
      </c>
      <c r="B5" s="62"/>
      <c r="C5" s="63"/>
      <c r="D5" s="64"/>
      <c r="E5" s="64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</row>
    <row r="6" customFormat="false" ht="12.75" hidden="false" customHeight="false" outlineLevel="0" collapsed="false">
      <c r="A6" s="65" t="s">
        <v>56</v>
      </c>
      <c r="B6" s="65"/>
      <c r="C6" s="66"/>
      <c r="D6" s="67" t="s">
        <v>57</v>
      </c>
      <c r="E6" s="67" t="s">
        <v>58</v>
      </c>
      <c r="F6" s="68" t="n">
        <v>1</v>
      </c>
      <c r="G6" s="69"/>
      <c r="H6" s="68" t="n">
        <v>2</v>
      </c>
      <c r="I6" s="69"/>
      <c r="J6" s="68" t="n">
        <v>2</v>
      </c>
      <c r="K6" s="69"/>
      <c r="L6" s="68" t="n">
        <v>3</v>
      </c>
      <c r="M6" s="69"/>
      <c r="N6" s="68" t="n">
        <v>4</v>
      </c>
      <c r="O6" s="69"/>
      <c r="P6" s="68" t="n">
        <v>5</v>
      </c>
      <c r="Q6" s="69"/>
      <c r="R6" s="68" t="n">
        <v>6</v>
      </c>
      <c r="S6" s="69"/>
      <c r="T6" s="68" t="n">
        <v>7</v>
      </c>
      <c r="U6" s="69"/>
      <c r="V6" s="68" t="n">
        <v>8</v>
      </c>
      <c r="W6" s="69"/>
      <c r="X6" s="68" t="n">
        <v>9</v>
      </c>
      <c r="Y6" s="69"/>
      <c r="Z6" s="68" t="n">
        <v>10</v>
      </c>
      <c r="AA6" s="69"/>
      <c r="AB6" s="68" t="n">
        <v>11</v>
      </c>
      <c r="AC6" s="69"/>
      <c r="AD6" s="68" t="n">
        <v>12</v>
      </c>
      <c r="AE6" s="69"/>
      <c r="AF6" s="68" t="n">
        <v>13</v>
      </c>
      <c r="AG6" s="69"/>
      <c r="AH6" s="68" t="n">
        <v>14</v>
      </c>
      <c r="AI6" s="69"/>
      <c r="AJ6" s="68" t="n">
        <v>14</v>
      </c>
      <c r="AK6" s="69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70"/>
      <c r="IV6" s="70"/>
      <c r="IW6" s="70"/>
    </row>
    <row r="7" customFormat="false" ht="12.75" hidden="false" customHeight="false" outlineLevel="0" collapsed="false">
      <c r="A7" s="71" t="s">
        <v>59</v>
      </c>
      <c r="B7" s="71" t="s">
        <v>60</v>
      </c>
      <c r="C7" s="72"/>
      <c r="D7" s="73"/>
      <c r="E7" s="73"/>
      <c r="F7" s="74" t="n">
        <f aca="true">NOW()+1</f>
        <v>45927.9145907855</v>
      </c>
      <c r="G7" s="74"/>
      <c r="H7" s="74" t="n">
        <f aca="false">EOMONTH(F7,1)</f>
        <v>45961</v>
      </c>
      <c r="I7" s="74"/>
      <c r="J7" s="74" t="n">
        <f aca="false">EOMONTH(F7,1)</f>
        <v>45961</v>
      </c>
      <c r="K7" s="74"/>
      <c r="L7" s="74" t="n">
        <f aca="false">EOMONTH(J7,1)</f>
        <v>45991</v>
      </c>
      <c r="M7" s="74"/>
      <c r="N7" s="74" t="n">
        <f aca="false">EOMONTH(L8,1)</f>
        <v>46022</v>
      </c>
      <c r="O7" s="74"/>
      <c r="P7" s="74" t="n">
        <f aca="false">EOMONTH(N8,1)</f>
        <v>46053</v>
      </c>
      <c r="Q7" s="74"/>
      <c r="R7" s="74" t="n">
        <f aca="false">EOMONTH(P8,1)</f>
        <v>46081</v>
      </c>
      <c r="S7" s="74"/>
      <c r="T7" s="74" t="n">
        <f aca="false">EOMONTH(R8,1)</f>
        <v>46112</v>
      </c>
      <c r="U7" s="74"/>
      <c r="V7" s="74" t="n">
        <f aca="false">EOMONTH(T8,1)</f>
        <v>46142</v>
      </c>
      <c r="W7" s="74"/>
      <c r="X7" s="74" t="n">
        <f aca="false">EOMONTH(V7,1)</f>
        <v>46173</v>
      </c>
      <c r="Y7" s="74"/>
      <c r="Z7" s="74" t="n">
        <f aca="false">EOMONTH(X8,1)</f>
        <v>46203</v>
      </c>
      <c r="AA7" s="74"/>
      <c r="AB7" s="74" t="n">
        <f aca="false">EOMONTH(Z7,1)</f>
        <v>46234</v>
      </c>
      <c r="AC7" s="74"/>
      <c r="AD7" s="74" t="n">
        <v>37713</v>
      </c>
      <c r="AE7" s="74"/>
      <c r="AF7" s="74" t="n">
        <f aca="false">EOMONTH(AD8,1)</f>
        <v>37955</v>
      </c>
      <c r="AG7" s="74"/>
      <c r="AH7" s="74" t="n">
        <f aca="false">EOMONTH(AF8,1)</f>
        <v>38107</v>
      </c>
      <c r="AI7" s="74"/>
      <c r="AJ7" s="74" t="n">
        <f aca="false">EOMONTH(AH8,1)</f>
        <v>38472</v>
      </c>
      <c r="AK7" s="75" t="s">
        <v>61</v>
      </c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  <c r="IS7" s="63"/>
      <c r="IT7" s="63"/>
      <c r="IU7" s="63"/>
      <c r="IV7" s="63"/>
      <c r="IW7" s="63"/>
    </row>
    <row r="8" customFormat="false" ht="12.75" hidden="false" customHeight="false" outlineLevel="0" collapsed="false">
      <c r="A8" s="71" t="s">
        <v>62</v>
      </c>
      <c r="B8" s="76" t="s">
        <v>63</v>
      </c>
      <c r="C8" s="72"/>
      <c r="D8" s="73"/>
      <c r="E8" s="73"/>
      <c r="F8" s="74" t="n">
        <f aca="true">NOW()+1</f>
        <v>45927.9145907898</v>
      </c>
      <c r="G8" s="74"/>
      <c r="H8" s="77" t="s">
        <v>33</v>
      </c>
      <c r="I8" s="74"/>
      <c r="J8" s="74" t="n">
        <f aca="false">EOMONTH(F7,1)</f>
        <v>45961</v>
      </c>
      <c r="K8" s="74"/>
      <c r="L8" s="74" t="n">
        <f aca="false">EOMONTH(L7,0)</f>
        <v>45991</v>
      </c>
      <c r="M8" s="74"/>
      <c r="N8" s="74" t="n">
        <f aca="false">EOMONTH(N7,0)</f>
        <v>46022</v>
      </c>
      <c r="O8" s="74"/>
      <c r="P8" s="74" t="n">
        <f aca="false">EOMONTH(N$8,1)</f>
        <v>46053</v>
      </c>
      <c r="Q8" s="74"/>
      <c r="R8" s="74" t="n">
        <f aca="false">EOMONTH(P$8,1)</f>
        <v>46081</v>
      </c>
      <c r="S8" s="74"/>
      <c r="T8" s="78" t="n">
        <f aca="false">EOMONTH(R$8,1)</f>
        <v>46112</v>
      </c>
      <c r="U8" s="74"/>
      <c r="V8" s="74" t="n">
        <f aca="false">EOMONTH(V7,0)</f>
        <v>46142</v>
      </c>
      <c r="W8" s="74"/>
      <c r="X8" s="74" t="n">
        <f aca="false">EOMONTH(X7,0)</f>
        <v>46173</v>
      </c>
      <c r="Y8" s="74"/>
      <c r="Z8" s="74" t="n">
        <f aca="false">EOMONTH(Z7,0)</f>
        <v>46203</v>
      </c>
      <c r="AA8" s="74"/>
      <c r="AB8" s="74" t="n">
        <v>37683</v>
      </c>
      <c r="AC8" s="74"/>
      <c r="AD8" s="74" t="n">
        <v>37895</v>
      </c>
      <c r="AE8" s="74"/>
      <c r="AF8" s="74" t="n">
        <v>38050</v>
      </c>
      <c r="AG8" s="74"/>
      <c r="AH8" s="74" t="n">
        <v>38412</v>
      </c>
      <c r="AI8" s="74"/>
      <c r="AJ8" s="74" t="n">
        <v>45870</v>
      </c>
      <c r="AK8" s="75" t="str">
        <f aca="false">CONCATENATE(TEXT(F7,"mmm-yy"),"/",(TEXT(AH8,"mmm-yy")))</f>
        <v>Sep-25/Mar-05</v>
      </c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3.5" hidden="false" customHeight="false" outlineLevel="0" collapsed="false">
      <c r="A9" s="79" t="s">
        <v>64</v>
      </c>
      <c r="B9" s="80"/>
      <c r="C9" s="72"/>
      <c r="D9" s="73"/>
      <c r="E9" s="73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</row>
    <row r="10" customFormat="false" ht="12.75" hidden="false" customHeight="false" outlineLevel="0" collapsed="false">
      <c r="A10" s="81" t="s">
        <v>65</v>
      </c>
      <c r="B10" s="54"/>
      <c r="C10" s="63"/>
      <c r="D10" s="82"/>
      <c r="E10" s="82"/>
      <c r="F10" s="83" t="n">
        <v>0.6</v>
      </c>
      <c r="G10" s="83"/>
      <c r="H10" s="83"/>
      <c r="I10" s="83"/>
      <c r="J10" s="83" t="n">
        <v>-60.1</v>
      </c>
      <c r="K10" s="83"/>
      <c r="L10" s="83" t="n">
        <v>0</v>
      </c>
      <c r="M10" s="83"/>
      <c r="N10" s="83" t="n">
        <v>0</v>
      </c>
      <c r="O10" s="83"/>
      <c r="P10" s="83" t="n">
        <v>0</v>
      </c>
      <c r="Q10" s="83"/>
      <c r="R10" s="83" t="n">
        <v>0</v>
      </c>
      <c r="S10" s="83"/>
      <c r="T10" s="83" t="n">
        <v>0</v>
      </c>
      <c r="U10" s="83"/>
      <c r="V10" s="83" t="n">
        <v>0</v>
      </c>
      <c r="W10" s="83"/>
      <c r="X10" s="83" t="n">
        <v>0</v>
      </c>
      <c r="Y10" s="83"/>
      <c r="Z10" s="83" t="n">
        <v>0</v>
      </c>
      <c r="AA10" s="83"/>
      <c r="AB10" s="83" t="n">
        <v>0</v>
      </c>
      <c r="AC10" s="83"/>
      <c r="AD10" s="83" t="n">
        <v>0</v>
      </c>
      <c r="AE10" s="83"/>
      <c r="AF10" s="83" t="n">
        <v>0</v>
      </c>
      <c r="AG10" s="83"/>
      <c r="AH10" s="83" t="n">
        <v>0</v>
      </c>
      <c r="AI10" s="83"/>
      <c r="AJ10" s="83" t="n">
        <v>0</v>
      </c>
      <c r="AK10" s="84" t="n">
        <f aca="false">F10+SUM(J10:AH10)</f>
        <v>-59.5</v>
      </c>
    </row>
    <row r="11" customFormat="false" ht="12.75" hidden="false" customHeight="false" outlineLevel="0" collapsed="false">
      <c r="A11" s="81" t="s">
        <v>66</v>
      </c>
      <c r="B11" s="54"/>
      <c r="C11" s="63"/>
      <c r="D11" s="82"/>
      <c r="E11" s="82"/>
      <c r="F11" s="83" t="n">
        <v>0</v>
      </c>
      <c r="G11" s="83"/>
      <c r="H11" s="83" t="n">
        <v>-28</v>
      </c>
      <c r="I11" s="83"/>
      <c r="J11" s="83" t="n">
        <v>-28</v>
      </c>
      <c r="K11" s="83"/>
      <c r="L11" s="83" t="n">
        <v>-93.8</v>
      </c>
      <c r="M11" s="83"/>
      <c r="N11" s="83" t="n">
        <v>-29.9</v>
      </c>
      <c r="O11" s="83"/>
      <c r="P11" s="83" t="n">
        <v>0</v>
      </c>
      <c r="Q11" s="83"/>
      <c r="R11" s="83" t="n">
        <v>0</v>
      </c>
      <c r="S11" s="83"/>
      <c r="T11" s="83" t="n">
        <v>0</v>
      </c>
      <c r="U11" s="83"/>
      <c r="V11" s="83" t="n">
        <v>0</v>
      </c>
      <c r="W11" s="83"/>
      <c r="X11" s="83" t="n">
        <v>0</v>
      </c>
      <c r="Y11" s="83"/>
      <c r="Z11" s="83" t="n">
        <v>0</v>
      </c>
      <c r="AA11" s="83"/>
      <c r="AB11" s="83" t="n">
        <f aca="false">-1.1-1.47-1.52-1.29-1.13</f>
        <v>-6.51</v>
      </c>
      <c r="AC11" s="83"/>
      <c r="AD11" s="83" t="n">
        <v>0</v>
      </c>
      <c r="AE11" s="83"/>
      <c r="AF11" s="83" t="n">
        <f aca="false">-1.05-1.4-1.35-1.21-0.97</f>
        <v>-5.98</v>
      </c>
      <c r="AG11" s="83"/>
      <c r="AH11" s="83" t="n">
        <v>0</v>
      </c>
      <c r="AI11" s="83"/>
      <c r="AJ11" s="83" t="n">
        <v>0</v>
      </c>
      <c r="AK11" s="84" t="n">
        <f aca="false">+SUM(F11:AH11)-H11</f>
        <v>-164.19</v>
      </c>
    </row>
    <row r="12" customFormat="false" ht="12.75" hidden="false" customHeight="false" outlineLevel="0" collapsed="false">
      <c r="A12" s="85" t="s">
        <v>67</v>
      </c>
      <c r="B12" s="54" t="n">
        <v>3</v>
      </c>
      <c r="C12" s="63"/>
      <c r="D12" s="82" t="s">
        <v>68</v>
      </c>
      <c r="E12" s="82" t="s">
        <v>28</v>
      </c>
      <c r="F12" s="83" t="n">
        <v>0</v>
      </c>
      <c r="G12" s="83"/>
      <c r="H12" s="83"/>
      <c r="I12" s="83"/>
      <c r="J12" s="83" t="n">
        <v>-1943.5</v>
      </c>
      <c r="K12" s="83"/>
      <c r="L12" s="83" t="n">
        <v>-2401</v>
      </c>
      <c r="M12" s="83"/>
      <c r="N12" s="83" t="n">
        <v>-154.9</v>
      </c>
      <c r="O12" s="83"/>
      <c r="P12" s="83" t="n">
        <v>-39.5</v>
      </c>
      <c r="Q12" s="83"/>
      <c r="R12" s="83" t="n">
        <v>-9</v>
      </c>
      <c r="S12" s="83" t="n">
        <v>0</v>
      </c>
      <c r="T12" s="83" t="n">
        <v>-6.8</v>
      </c>
      <c r="U12" s="83"/>
      <c r="V12" s="83" t="n">
        <v>-4.5</v>
      </c>
      <c r="W12" s="83"/>
      <c r="X12" s="83" t="n">
        <v>0.1</v>
      </c>
      <c r="Y12" s="83"/>
      <c r="Z12" s="83" t="n">
        <v>148</v>
      </c>
      <c r="AA12" s="83"/>
      <c r="AB12" s="83" t="n">
        <v>1878.83</v>
      </c>
      <c r="AC12" s="83"/>
      <c r="AD12" s="83" t="n">
        <v>1166.93</v>
      </c>
      <c r="AE12" s="83"/>
      <c r="AF12" s="83" t="n">
        <v>536.99</v>
      </c>
      <c r="AG12" s="83"/>
      <c r="AH12" s="83" t="n">
        <v>1077.61</v>
      </c>
      <c r="AI12" s="83"/>
      <c r="AJ12" s="83" t="n">
        <v>13.52</v>
      </c>
      <c r="AK12" s="84" t="n">
        <f aca="false">F12+SUM(J12:AJ12)</f>
        <v>262.78</v>
      </c>
    </row>
    <row r="13" customFormat="false" ht="12.75" hidden="false" customHeight="false" outlineLevel="0" collapsed="false">
      <c r="A13" s="86" t="s">
        <v>69</v>
      </c>
      <c r="B13" s="54" t="n">
        <v>4</v>
      </c>
      <c r="C13" s="63"/>
      <c r="D13" s="82" t="s">
        <v>70</v>
      </c>
      <c r="E13" s="82" t="s">
        <v>28</v>
      </c>
      <c r="F13" s="83" t="n">
        <v>0</v>
      </c>
      <c r="G13" s="83"/>
      <c r="H13" s="83"/>
      <c r="I13" s="83"/>
      <c r="J13" s="83" t="n">
        <v>101.4</v>
      </c>
      <c r="K13" s="83"/>
      <c r="L13" s="83" t="n">
        <v>115.9</v>
      </c>
      <c r="M13" s="83"/>
      <c r="N13" s="83" t="n">
        <v>7.1</v>
      </c>
      <c r="O13" s="83"/>
      <c r="P13" s="83" t="n">
        <v>2.7</v>
      </c>
      <c r="Q13" s="83"/>
      <c r="R13" s="83" t="n">
        <v>0.6</v>
      </c>
      <c r="S13" s="83" t="n">
        <v>0</v>
      </c>
      <c r="T13" s="83" t="n">
        <v>0.9</v>
      </c>
      <c r="U13" s="83"/>
      <c r="V13" s="83" t="n">
        <v>-11.4</v>
      </c>
      <c r="W13" s="83"/>
      <c r="X13" s="83" t="n">
        <v>-0.3</v>
      </c>
      <c r="Y13" s="83"/>
      <c r="Z13" s="83" t="n">
        <v>-11.4</v>
      </c>
      <c r="AA13" s="83"/>
      <c r="AB13" s="83" t="n">
        <v>19.9</v>
      </c>
      <c r="AC13" s="83"/>
      <c r="AD13" s="83" t="n">
        <v>22.1979</v>
      </c>
      <c r="AE13" s="83"/>
      <c r="AF13" s="83" t="n">
        <v>22.2626</v>
      </c>
      <c r="AG13" s="83"/>
      <c r="AH13" s="83" t="n">
        <v>44.2335</v>
      </c>
      <c r="AI13" s="83"/>
      <c r="AJ13" s="83" t="n">
        <v>112.344</v>
      </c>
      <c r="AK13" s="84" t="n">
        <f aca="false">F13+SUM(J13:AJ13)</f>
        <v>426.438</v>
      </c>
    </row>
    <row r="14" customFormat="false" ht="12.75" hidden="false" customHeight="false" outlineLevel="0" collapsed="false">
      <c r="A14" s="86" t="s">
        <v>71</v>
      </c>
      <c r="B14" s="54" t="n">
        <v>5</v>
      </c>
      <c r="C14" s="63"/>
      <c r="D14" s="82" t="s">
        <v>70</v>
      </c>
      <c r="E14" s="82" t="s">
        <v>31</v>
      </c>
      <c r="F14" s="83" t="n">
        <v>0</v>
      </c>
      <c r="G14" s="83"/>
      <c r="H14" s="83"/>
      <c r="I14" s="83"/>
      <c r="J14" s="83" t="n">
        <v>-2252.1</v>
      </c>
      <c r="K14" s="83"/>
      <c r="L14" s="83" t="n">
        <v>-893.8</v>
      </c>
      <c r="M14" s="83"/>
      <c r="N14" s="83" t="n">
        <v>-1036</v>
      </c>
      <c r="O14" s="83"/>
      <c r="P14" s="83" t="n">
        <v>-933.3</v>
      </c>
      <c r="Q14" s="83"/>
      <c r="R14" s="83" t="n">
        <v>-786.6</v>
      </c>
      <c r="S14" s="83"/>
      <c r="T14" s="83" t="n">
        <v>-633.7</v>
      </c>
      <c r="U14" s="83"/>
      <c r="V14" s="83" t="n">
        <v>-517.4</v>
      </c>
      <c r="W14" s="83"/>
      <c r="X14" s="83" t="n">
        <v>-568.1</v>
      </c>
      <c r="Y14" s="83"/>
      <c r="Z14" s="83" t="n">
        <v>-14.89</v>
      </c>
      <c r="AA14" s="83"/>
      <c r="AB14" s="83" t="n">
        <v>-8.41</v>
      </c>
      <c r="AC14" s="83"/>
      <c r="AD14" s="83" t="n">
        <v>191.93</v>
      </c>
      <c r="AE14" s="83"/>
      <c r="AF14" s="83" t="n">
        <v>-810.85</v>
      </c>
      <c r="AG14" s="83"/>
      <c r="AH14" s="83" t="n">
        <v>1819.65</v>
      </c>
      <c r="AI14" s="83"/>
      <c r="AJ14" s="83" t="n">
        <v>2736.06</v>
      </c>
      <c r="AK14" s="84" t="n">
        <f aca="false">F14+SUM(J14:AJ14)</f>
        <v>-3707.51</v>
      </c>
    </row>
    <row r="15" customFormat="false" ht="13.5" hidden="false" customHeight="false" outlineLevel="0" collapsed="false">
      <c r="A15" s="87" t="s">
        <v>72</v>
      </c>
      <c r="B15" s="88"/>
      <c r="C15" s="89"/>
      <c r="D15" s="90"/>
      <c r="E15" s="90"/>
      <c r="F15" s="91" t="n">
        <f aca="false">+F13+F14+F10</f>
        <v>0.6</v>
      </c>
      <c r="G15" s="92"/>
      <c r="H15" s="93" t="n">
        <f aca="false">SUM(H10:H14)</f>
        <v>-28</v>
      </c>
      <c r="I15" s="92"/>
      <c r="J15" s="91" t="n">
        <f aca="false">+J13+J14+J10</f>
        <v>-2210.8</v>
      </c>
      <c r="K15" s="92"/>
      <c r="L15" s="91" t="n">
        <f aca="false">+L13+L14+L10</f>
        <v>-777.9</v>
      </c>
      <c r="M15" s="92"/>
      <c r="N15" s="91" t="n">
        <f aca="false">+N13+N14+N10</f>
        <v>-1028.9</v>
      </c>
      <c r="O15" s="92"/>
      <c r="P15" s="91" t="n">
        <f aca="false">+P13+P14+P10</f>
        <v>-930.6</v>
      </c>
      <c r="Q15" s="92"/>
      <c r="R15" s="91" t="n">
        <f aca="false">+R13+R14+R10</f>
        <v>-786</v>
      </c>
      <c r="S15" s="92"/>
      <c r="T15" s="91" t="n">
        <f aca="false">+T13+T14+T10</f>
        <v>-632.8</v>
      </c>
      <c r="U15" s="92"/>
      <c r="V15" s="91" t="n">
        <f aca="false">+V13+V14+V10</f>
        <v>-528.8</v>
      </c>
      <c r="W15" s="92"/>
      <c r="X15" s="91" t="n">
        <f aca="false">+X13+X14+X10</f>
        <v>-568.4</v>
      </c>
      <c r="Y15" s="92"/>
      <c r="Z15" s="91" t="n">
        <f aca="false">+Z13+Z14+Z10</f>
        <v>-26.29</v>
      </c>
      <c r="AA15" s="92"/>
      <c r="AB15" s="91" t="n">
        <f aca="false">+AB13+AB14+AB10</f>
        <v>11.49</v>
      </c>
      <c r="AC15" s="92"/>
      <c r="AD15" s="91" t="n">
        <f aca="false">+AD13+AD14+AD10</f>
        <v>214.1279</v>
      </c>
      <c r="AE15" s="92"/>
      <c r="AF15" s="91" t="n">
        <f aca="false">+AF13+AF14+AF10</f>
        <v>-788.5874</v>
      </c>
      <c r="AG15" s="92"/>
      <c r="AH15" s="91" t="n">
        <f aca="false">+AH13+AH14+AH10</f>
        <v>1863.8835</v>
      </c>
      <c r="AI15" s="92"/>
      <c r="AJ15" s="91" t="n">
        <f aca="false">+AJ13+AJ14+AJ10</f>
        <v>2848.404</v>
      </c>
      <c r="AK15" s="91" t="n">
        <f aca="false">+AK13+AK14+AK10</f>
        <v>-3340.572</v>
      </c>
    </row>
    <row r="18" customFormat="false" ht="14.25" hidden="false" customHeight="true" outlineLevel="0" collapsed="false">
      <c r="A18" s="62" t="n">
        <f aca="false">+'Run Query'!A21</f>
        <v>37285</v>
      </c>
      <c r="B18" s="62"/>
      <c r="C18" s="63"/>
      <c r="D18" s="64"/>
      <c r="E18" s="64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</row>
    <row r="19" customFormat="false" ht="12.75" hidden="false" customHeight="false" outlineLevel="0" collapsed="false">
      <c r="A19" s="65" t="s">
        <v>56</v>
      </c>
      <c r="B19" s="65"/>
      <c r="C19" s="66"/>
      <c r="D19" s="67" t="s">
        <v>57</v>
      </c>
      <c r="E19" s="67" t="s">
        <v>58</v>
      </c>
      <c r="F19" s="68" t="n">
        <v>1</v>
      </c>
      <c r="G19" s="69"/>
      <c r="H19" s="68" t="n">
        <v>2</v>
      </c>
      <c r="I19" s="69"/>
      <c r="J19" s="68" t="n">
        <v>2</v>
      </c>
      <c r="K19" s="69"/>
      <c r="L19" s="68" t="n">
        <v>3</v>
      </c>
      <c r="M19" s="69"/>
      <c r="N19" s="68" t="n">
        <v>4</v>
      </c>
      <c r="O19" s="69"/>
      <c r="P19" s="68" t="n">
        <v>5</v>
      </c>
      <c r="Q19" s="69"/>
      <c r="R19" s="68" t="n">
        <v>6</v>
      </c>
      <c r="S19" s="69"/>
      <c r="T19" s="68" t="n">
        <v>7</v>
      </c>
      <c r="U19" s="69"/>
      <c r="V19" s="68" t="n">
        <v>8</v>
      </c>
      <c r="W19" s="69"/>
      <c r="X19" s="68" t="n">
        <v>9</v>
      </c>
      <c r="Y19" s="69"/>
      <c r="Z19" s="68" t="n">
        <v>10</v>
      </c>
      <c r="AA19" s="69"/>
      <c r="AB19" s="68" t="n">
        <v>11</v>
      </c>
      <c r="AC19" s="69"/>
      <c r="AD19" s="68" t="n">
        <v>12</v>
      </c>
      <c r="AE19" s="69"/>
      <c r="AF19" s="68" t="n">
        <v>13</v>
      </c>
      <c r="AG19" s="69"/>
      <c r="AH19" s="68" t="n">
        <v>14</v>
      </c>
      <c r="AI19" s="69"/>
      <c r="AJ19" s="68" t="n">
        <v>14</v>
      </c>
      <c r="AK19" s="69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0"/>
      <c r="DB19" s="70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70"/>
      <c r="DQ19" s="70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70"/>
      <c r="EF19" s="70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70"/>
      <c r="EU19" s="70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70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70"/>
      <c r="IV19" s="70"/>
      <c r="IW19" s="70"/>
    </row>
    <row r="20" customFormat="false" ht="12.75" hidden="false" customHeight="false" outlineLevel="0" collapsed="false">
      <c r="A20" s="71" t="s">
        <v>59</v>
      </c>
      <c r="B20" s="71" t="s">
        <v>60</v>
      </c>
      <c r="C20" s="72"/>
      <c r="D20" s="73"/>
      <c r="E20" s="73"/>
      <c r="F20" s="74" t="n">
        <f aca="true">NOW()+1</f>
        <v>45927.9145908066</v>
      </c>
      <c r="G20" s="74"/>
      <c r="H20" s="74" t="n">
        <f aca="false">EOMONTH(F20,1)</f>
        <v>45961</v>
      </c>
      <c r="I20" s="74"/>
      <c r="J20" s="74" t="n">
        <f aca="false">EOMONTH(F20,1)</f>
        <v>45961</v>
      </c>
      <c r="K20" s="74"/>
      <c r="L20" s="74" t="n">
        <f aca="false">EOMONTH(J20,1)</f>
        <v>45991</v>
      </c>
      <c r="M20" s="74"/>
      <c r="N20" s="74" t="n">
        <f aca="false">EOMONTH(L21,1)</f>
        <v>46022</v>
      </c>
      <c r="O20" s="74"/>
      <c r="P20" s="74" t="n">
        <f aca="false">EOMONTH(N21,1)</f>
        <v>46053</v>
      </c>
      <c r="Q20" s="74"/>
      <c r="R20" s="74" t="n">
        <f aca="false">EOMONTH(P21,1)</f>
        <v>46081</v>
      </c>
      <c r="S20" s="74"/>
      <c r="T20" s="74" t="n">
        <f aca="false">EOMONTH(R21,1)</f>
        <v>46112</v>
      </c>
      <c r="U20" s="74"/>
      <c r="V20" s="74" t="n">
        <f aca="false">EOMONTH(T21,1)</f>
        <v>46142</v>
      </c>
      <c r="W20" s="74"/>
      <c r="X20" s="74" t="n">
        <f aca="false">EOMONTH(V20,1)</f>
        <v>46173</v>
      </c>
      <c r="Y20" s="74"/>
      <c r="Z20" s="74" t="n">
        <f aca="false">EOMONTH(X21,1)</f>
        <v>46203</v>
      </c>
      <c r="AA20" s="74"/>
      <c r="AB20" s="74" t="n">
        <f aca="false">EOMONTH(Z20,1)</f>
        <v>46234</v>
      </c>
      <c r="AC20" s="74"/>
      <c r="AD20" s="74" t="n">
        <v>37713</v>
      </c>
      <c r="AE20" s="74"/>
      <c r="AF20" s="74" t="n">
        <f aca="false">EOMONTH(AD21,1)</f>
        <v>37955</v>
      </c>
      <c r="AG20" s="74"/>
      <c r="AH20" s="74" t="n">
        <f aca="false">EOMONTH(AF21,1)</f>
        <v>38107</v>
      </c>
      <c r="AI20" s="74"/>
      <c r="AJ20" s="74" t="n">
        <f aca="false">EOMONTH(AH21,1)</f>
        <v>38472</v>
      </c>
      <c r="AK20" s="75" t="s">
        <v>61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63"/>
      <c r="CA20" s="63"/>
      <c r="CB20" s="63"/>
      <c r="CC20" s="63"/>
      <c r="CD20" s="63"/>
      <c r="CE20" s="63"/>
      <c r="CF20" s="63"/>
      <c r="CG20" s="63"/>
      <c r="CH20" s="63"/>
      <c r="CI20" s="63"/>
      <c r="CJ20" s="63"/>
      <c r="CK20" s="63"/>
      <c r="CL20" s="63"/>
      <c r="CM20" s="63"/>
      <c r="CN20" s="63"/>
      <c r="CO20" s="63"/>
      <c r="CP20" s="63"/>
      <c r="CQ20" s="63"/>
      <c r="CR20" s="63"/>
      <c r="CS20" s="63"/>
      <c r="CT20" s="63"/>
      <c r="CU20" s="63"/>
      <c r="CV20" s="63"/>
      <c r="CW20" s="63"/>
      <c r="CX20" s="63"/>
      <c r="CY20" s="63"/>
      <c r="CZ20" s="63"/>
      <c r="DA20" s="63"/>
      <c r="DB20" s="63"/>
      <c r="DC20" s="63"/>
      <c r="DD20" s="63"/>
      <c r="DE20" s="63"/>
      <c r="DF20" s="63"/>
      <c r="DG20" s="63"/>
      <c r="DH20" s="63"/>
      <c r="DI20" s="63"/>
      <c r="DJ20" s="63"/>
      <c r="DK20" s="63"/>
      <c r="DL20" s="63"/>
      <c r="DM20" s="63"/>
      <c r="DN20" s="63"/>
      <c r="DO20" s="63"/>
      <c r="DP20" s="63"/>
      <c r="DQ20" s="63"/>
      <c r="DR20" s="63"/>
      <c r="DS20" s="63"/>
      <c r="DT20" s="63"/>
      <c r="DU20" s="63"/>
      <c r="DV20" s="63"/>
      <c r="DW20" s="63"/>
      <c r="DX20" s="63"/>
      <c r="DY20" s="63"/>
      <c r="DZ20" s="63"/>
      <c r="EA20" s="63"/>
      <c r="EB20" s="63"/>
      <c r="EC20" s="63"/>
      <c r="ED20" s="63"/>
      <c r="EE20" s="63"/>
      <c r="EF20" s="63"/>
      <c r="EG20" s="63"/>
      <c r="EH20" s="63"/>
      <c r="EI20" s="63"/>
      <c r="EJ20" s="63"/>
      <c r="EK20" s="63"/>
      <c r="EL20" s="63"/>
      <c r="EM20" s="63"/>
      <c r="EN20" s="63"/>
      <c r="EO20" s="63"/>
      <c r="EP20" s="63"/>
      <c r="EQ20" s="63"/>
      <c r="ER20" s="63"/>
      <c r="ES20" s="63"/>
      <c r="ET20" s="63"/>
      <c r="EU20" s="63"/>
      <c r="EV20" s="63"/>
      <c r="EW20" s="63"/>
      <c r="EX20" s="63"/>
      <c r="EY20" s="63"/>
      <c r="EZ20" s="63"/>
      <c r="FA20" s="63"/>
      <c r="FB20" s="63"/>
      <c r="FC20" s="63"/>
      <c r="FD20" s="63"/>
      <c r="FE20" s="63"/>
      <c r="FF20" s="63"/>
      <c r="FG20" s="63"/>
      <c r="FH20" s="63"/>
      <c r="FI20" s="63"/>
      <c r="FJ20" s="63"/>
      <c r="FK20" s="63"/>
      <c r="FL20" s="63"/>
      <c r="FM20" s="63"/>
      <c r="FN20" s="63"/>
      <c r="FO20" s="63"/>
      <c r="FP20" s="63"/>
      <c r="FQ20" s="63"/>
      <c r="FR20" s="63"/>
      <c r="FS20" s="63"/>
      <c r="FT20" s="63"/>
      <c r="FU20" s="63"/>
      <c r="FV20" s="63"/>
      <c r="FW20" s="63"/>
      <c r="FX20" s="63"/>
      <c r="FY20" s="63"/>
      <c r="FZ20" s="63"/>
      <c r="GA20" s="63"/>
      <c r="GB20" s="63"/>
      <c r="GC20" s="63"/>
      <c r="GD20" s="63"/>
      <c r="GE20" s="63"/>
      <c r="GF20" s="63"/>
      <c r="GG20" s="63"/>
      <c r="GH20" s="63"/>
      <c r="GI20" s="63"/>
      <c r="GJ20" s="63"/>
      <c r="GK20" s="63"/>
      <c r="GL20" s="63"/>
      <c r="GM20" s="63"/>
      <c r="GN20" s="63"/>
      <c r="GO20" s="63"/>
      <c r="GP20" s="63"/>
      <c r="GQ20" s="63"/>
      <c r="GR20" s="63"/>
      <c r="GS20" s="63"/>
      <c r="GT20" s="63"/>
      <c r="GU20" s="63"/>
      <c r="GV20" s="63"/>
      <c r="GW20" s="63"/>
      <c r="GX20" s="63"/>
      <c r="GY20" s="63"/>
      <c r="GZ20" s="63"/>
      <c r="HA20" s="63"/>
      <c r="HB20" s="63"/>
      <c r="HC20" s="63"/>
      <c r="HD20" s="63"/>
      <c r="HE20" s="63"/>
      <c r="HF20" s="63"/>
      <c r="HG20" s="63"/>
      <c r="HH20" s="63"/>
      <c r="HI20" s="63"/>
      <c r="HJ20" s="63"/>
      <c r="HK20" s="63"/>
      <c r="HL20" s="63"/>
      <c r="HM20" s="63"/>
      <c r="HN20" s="63"/>
      <c r="HO20" s="63"/>
      <c r="HP20" s="63"/>
      <c r="HQ20" s="63"/>
      <c r="HR20" s="63"/>
      <c r="HS20" s="63"/>
      <c r="HT20" s="63"/>
      <c r="HU20" s="63"/>
      <c r="HV20" s="63"/>
      <c r="HW20" s="63"/>
      <c r="HX20" s="63"/>
      <c r="HY20" s="63"/>
      <c r="HZ20" s="63"/>
      <c r="IA20" s="63"/>
      <c r="IB20" s="63"/>
      <c r="IC20" s="63"/>
      <c r="ID20" s="63"/>
      <c r="IE20" s="63"/>
      <c r="IF20" s="63"/>
      <c r="IG20" s="63"/>
      <c r="IH20" s="63"/>
      <c r="II20" s="63"/>
      <c r="IJ20" s="63"/>
      <c r="IK20" s="63"/>
      <c r="IL20" s="63"/>
      <c r="IM20" s="63"/>
      <c r="IN20" s="63"/>
      <c r="IO20" s="63"/>
      <c r="IP20" s="63"/>
      <c r="IQ20" s="63"/>
      <c r="IR20" s="63"/>
      <c r="IS20" s="63"/>
      <c r="IT20" s="63"/>
      <c r="IU20" s="63"/>
      <c r="IV20" s="63"/>
      <c r="IW20" s="63"/>
    </row>
    <row r="21" customFormat="false" ht="12.75" hidden="false" customHeight="false" outlineLevel="0" collapsed="false">
      <c r="A21" s="71" t="s">
        <v>62</v>
      </c>
      <c r="B21" s="76" t="s">
        <v>63</v>
      </c>
      <c r="C21" s="72"/>
      <c r="D21" s="73"/>
      <c r="E21" s="73"/>
      <c r="F21" s="74" t="n">
        <f aca="true">NOW()+1</f>
        <v>45927.9145908079</v>
      </c>
      <c r="G21" s="74"/>
      <c r="H21" s="77" t="s">
        <v>33</v>
      </c>
      <c r="I21" s="74"/>
      <c r="J21" s="74" t="n">
        <f aca="false">EOMONTH(F20,1)</f>
        <v>45961</v>
      </c>
      <c r="K21" s="74"/>
      <c r="L21" s="74" t="n">
        <f aca="false">EOMONTH(L20,0)</f>
        <v>45991</v>
      </c>
      <c r="M21" s="74"/>
      <c r="N21" s="74" t="n">
        <f aca="false">EOMONTH(N20,0)</f>
        <v>46022</v>
      </c>
      <c r="O21" s="74"/>
      <c r="P21" s="74" t="n">
        <f aca="false">EOMONTH(N$8,1)</f>
        <v>46053</v>
      </c>
      <c r="Q21" s="74"/>
      <c r="R21" s="74" t="n">
        <f aca="false">EOMONTH(P$8,1)</f>
        <v>46081</v>
      </c>
      <c r="S21" s="74"/>
      <c r="T21" s="78" t="n">
        <f aca="false">EOMONTH(R$8,1)</f>
        <v>46112</v>
      </c>
      <c r="U21" s="74"/>
      <c r="V21" s="74" t="n">
        <f aca="false">EOMONTH(V20,0)</f>
        <v>46142</v>
      </c>
      <c r="W21" s="74"/>
      <c r="X21" s="74" t="n">
        <f aca="false">EOMONTH(X20,0)</f>
        <v>46173</v>
      </c>
      <c r="Y21" s="74"/>
      <c r="Z21" s="74" t="n">
        <f aca="false">EOMONTH(Z20,0)</f>
        <v>46203</v>
      </c>
      <c r="AA21" s="74"/>
      <c r="AB21" s="74" t="n">
        <v>37683</v>
      </c>
      <c r="AC21" s="74"/>
      <c r="AD21" s="74" t="n">
        <v>37895</v>
      </c>
      <c r="AE21" s="74"/>
      <c r="AF21" s="74" t="n">
        <v>38050</v>
      </c>
      <c r="AG21" s="74"/>
      <c r="AH21" s="74" t="n">
        <v>38412</v>
      </c>
      <c r="AI21" s="74"/>
      <c r="AJ21" s="74" t="n">
        <v>45870</v>
      </c>
      <c r="AK21" s="75" t="str">
        <f aca="false">CONCATENATE(TEXT(F20,"mmm-yy"),"/",(TEXT(AH21,"mmm-yy")))</f>
        <v>Sep-25/Mar-05</v>
      </c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63"/>
      <c r="BY21" s="63"/>
      <c r="BZ21" s="63"/>
      <c r="CA21" s="63"/>
      <c r="CB21" s="63"/>
      <c r="CC21" s="63"/>
      <c r="CD21" s="63"/>
      <c r="CE21" s="63"/>
      <c r="CF21" s="63"/>
      <c r="CG21" s="63"/>
      <c r="CH21" s="63"/>
      <c r="CI21" s="63"/>
      <c r="CJ21" s="63"/>
      <c r="CK21" s="63"/>
      <c r="CL21" s="63"/>
      <c r="CM21" s="63"/>
      <c r="CN21" s="63"/>
      <c r="CO21" s="63"/>
      <c r="CP21" s="63"/>
      <c r="CQ21" s="63"/>
      <c r="CR21" s="63"/>
      <c r="CS21" s="63"/>
      <c r="CT21" s="63"/>
      <c r="CU21" s="63"/>
      <c r="CV21" s="63"/>
      <c r="CW21" s="63"/>
      <c r="CX21" s="63"/>
      <c r="CY21" s="63"/>
      <c r="CZ21" s="63"/>
      <c r="DA21" s="63"/>
      <c r="DB21" s="63"/>
      <c r="DC21" s="63"/>
      <c r="DD21" s="63"/>
      <c r="DE21" s="63"/>
      <c r="DF21" s="63"/>
      <c r="DG21" s="63"/>
      <c r="DH21" s="63"/>
      <c r="DI21" s="63"/>
      <c r="DJ21" s="63"/>
      <c r="DK21" s="63"/>
      <c r="DL21" s="63"/>
      <c r="DM21" s="63"/>
      <c r="DN21" s="63"/>
      <c r="DO21" s="63"/>
      <c r="DP21" s="63"/>
      <c r="DQ21" s="63"/>
      <c r="DR21" s="63"/>
      <c r="DS21" s="63"/>
      <c r="DT21" s="63"/>
      <c r="DU21" s="63"/>
      <c r="DV21" s="63"/>
      <c r="DW21" s="63"/>
      <c r="DX21" s="63"/>
      <c r="DY21" s="63"/>
      <c r="DZ21" s="63"/>
      <c r="EA21" s="63"/>
      <c r="EB21" s="63"/>
      <c r="EC21" s="63"/>
      <c r="ED21" s="63"/>
      <c r="EE21" s="63"/>
      <c r="EF21" s="63"/>
      <c r="EG21" s="63"/>
      <c r="EH21" s="63"/>
      <c r="EI21" s="63"/>
      <c r="EJ21" s="63"/>
      <c r="EK21" s="63"/>
      <c r="EL21" s="63"/>
      <c r="EM21" s="63"/>
      <c r="EN21" s="63"/>
      <c r="EO21" s="63"/>
      <c r="EP21" s="63"/>
      <c r="EQ21" s="63"/>
      <c r="ER21" s="63"/>
      <c r="ES21" s="63"/>
      <c r="ET21" s="63"/>
      <c r="EU21" s="63"/>
      <c r="EV21" s="63"/>
      <c r="EW21" s="63"/>
      <c r="EX21" s="63"/>
      <c r="EY21" s="63"/>
      <c r="EZ21" s="63"/>
      <c r="FA21" s="63"/>
      <c r="FB21" s="63"/>
      <c r="FC21" s="63"/>
      <c r="FD21" s="63"/>
      <c r="FE21" s="63"/>
      <c r="FF21" s="63"/>
      <c r="FG21" s="63"/>
      <c r="FH21" s="63"/>
      <c r="FI21" s="63"/>
      <c r="FJ21" s="63"/>
      <c r="FK21" s="63"/>
      <c r="FL21" s="63"/>
      <c r="FM21" s="63"/>
      <c r="FN21" s="63"/>
      <c r="FO21" s="63"/>
      <c r="FP21" s="63"/>
      <c r="FQ21" s="63"/>
      <c r="FR21" s="63"/>
      <c r="FS21" s="63"/>
      <c r="FT21" s="63"/>
      <c r="FU21" s="63"/>
      <c r="FV21" s="63"/>
      <c r="FW21" s="63"/>
      <c r="FX21" s="63"/>
      <c r="FY21" s="63"/>
      <c r="FZ21" s="63"/>
      <c r="GA21" s="63"/>
      <c r="GB21" s="63"/>
      <c r="GC21" s="63"/>
      <c r="GD21" s="63"/>
      <c r="GE21" s="63"/>
      <c r="GF21" s="63"/>
      <c r="GG21" s="63"/>
      <c r="GH21" s="63"/>
      <c r="GI21" s="63"/>
      <c r="GJ21" s="63"/>
      <c r="GK21" s="63"/>
      <c r="GL21" s="63"/>
      <c r="GM21" s="63"/>
      <c r="GN21" s="63"/>
      <c r="GO21" s="63"/>
      <c r="GP21" s="63"/>
      <c r="GQ21" s="63"/>
      <c r="GR21" s="63"/>
      <c r="GS21" s="63"/>
      <c r="GT21" s="63"/>
      <c r="GU21" s="63"/>
      <c r="GV21" s="63"/>
      <c r="GW21" s="63"/>
      <c r="GX21" s="63"/>
      <c r="GY21" s="63"/>
      <c r="GZ21" s="63"/>
      <c r="HA21" s="63"/>
      <c r="HB21" s="63"/>
      <c r="HC21" s="63"/>
      <c r="HD21" s="63"/>
      <c r="HE21" s="63"/>
      <c r="HF21" s="63"/>
      <c r="HG21" s="63"/>
      <c r="HH21" s="63"/>
      <c r="HI21" s="63"/>
      <c r="HJ21" s="63"/>
      <c r="HK21" s="63"/>
      <c r="HL21" s="63"/>
      <c r="HM21" s="63"/>
      <c r="HN21" s="63"/>
      <c r="HO21" s="63"/>
      <c r="HP21" s="63"/>
      <c r="HQ21" s="63"/>
      <c r="HR21" s="63"/>
      <c r="HS21" s="63"/>
      <c r="HT21" s="63"/>
      <c r="HU21" s="63"/>
      <c r="HV21" s="63"/>
      <c r="HW21" s="63"/>
      <c r="HX21" s="63"/>
      <c r="HY21" s="63"/>
      <c r="HZ21" s="63"/>
      <c r="IA21" s="63"/>
      <c r="IB21" s="63"/>
      <c r="IC21" s="63"/>
      <c r="ID21" s="63"/>
      <c r="IE21" s="63"/>
      <c r="IF21" s="63"/>
      <c r="IG21" s="63"/>
      <c r="IH21" s="63"/>
      <c r="II21" s="63"/>
      <c r="IJ21" s="63"/>
      <c r="IK21" s="63"/>
      <c r="IL21" s="63"/>
      <c r="IM21" s="63"/>
      <c r="IN21" s="63"/>
      <c r="IO21" s="63"/>
      <c r="IP21" s="63"/>
      <c r="IQ21" s="63"/>
      <c r="IR21" s="63"/>
      <c r="IS21" s="63"/>
      <c r="IT21" s="63"/>
      <c r="IU21" s="63"/>
      <c r="IV21" s="63"/>
      <c r="IW21" s="63"/>
    </row>
    <row r="22" customFormat="false" ht="13.5" hidden="false" customHeight="false" outlineLevel="0" collapsed="false">
      <c r="A22" s="79" t="s">
        <v>73</v>
      </c>
      <c r="B22" s="80"/>
      <c r="C22" s="72"/>
      <c r="D22" s="73"/>
      <c r="E22" s="73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</row>
    <row r="23" customFormat="false" ht="12.75" hidden="false" customHeight="false" outlineLevel="0" collapsed="false">
      <c r="A23" s="81" t="s">
        <v>65</v>
      </c>
      <c r="B23" s="54"/>
      <c r="C23" s="63"/>
      <c r="D23" s="82"/>
      <c r="E23" s="82"/>
      <c r="F23" s="83" t="n">
        <v>-0.7</v>
      </c>
      <c r="G23" s="83"/>
      <c r="H23" s="83"/>
      <c r="I23" s="83"/>
      <c r="J23" s="83" t="n">
        <v>-167</v>
      </c>
      <c r="K23" s="83"/>
      <c r="L23" s="83" t="n">
        <v>0</v>
      </c>
      <c r="M23" s="83"/>
      <c r="N23" s="83" t="n">
        <v>0</v>
      </c>
      <c r="O23" s="83"/>
      <c r="P23" s="83" t="n">
        <v>0</v>
      </c>
      <c r="Q23" s="83"/>
      <c r="R23" s="83" t="n">
        <v>0</v>
      </c>
      <c r="S23" s="83"/>
      <c r="T23" s="83" t="n">
        <v>0</v>
      </c>
      <c r="U23" s="83"/>
      <c r="V23" s="83" t="n">
        <v>0</v>
      </c>
      <c r="W23" s="83"/>
      <c r="X23" s="83" t="n">
        <v>0</v>
      </c>
      <c r="Y23" s="83"/>
      <c r="Z23" s="83" t="n">
        <v>0</v>
      </c>
      <c r="AA23" s="83"/>
      <c r="AB23" s="83" t="n">
        <v>0</v>
      </c>
      <c r="AC23" s="83"/>
      <c r="AD23" s="83" t="n">
        <v>0</v>
      </c>
      <c r="AE23" s="83"/>
      <c r="AF23" s="83" t="n">
        <v>0</v>
      </c>
      <c r="AG23" s="83"/>
      <c r="AH23" s="83" t="n">
        <v>0</v>
      </c>
      <c r="AI23" s="83"/>
      <c r="AJ23" s="83" t="n">
        <v>0</v>
      </c>
      <c r="AK23" s="84" t="n">
        <f aca="false">F23+SUM(J23:AH23)</f>
        <v>-167.7</v>
      </c>
    </row>
    <row r="24" customFormat="false" ht="12.75" hidden="false" customHeight="false" outlineLevel="0" collapsed="false">
      <c r="A24" s="81" t="s">
        <v>66</v>
      </c>
      <c r="B24" s="54"/>
      <c r="C24" s="63"/>
      <c r="D24" s="82"/>
      <c r="E24" s="82"/>
      <c r="F24" s="83" t="n">
        <v>0</v>
      </c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4" t="n">
        <f aca="false">+SUM(F24:AH24)-H24</f>
        <v>0</v>
      </c>
    </row>
    <row r="25" customFormat="false" ht="12.75" hidden="false" customHeight="false" outlineLevel="0" collapsed="false">
      <c r="A25" s="85" t="s">
        <v>67</v>
      </c>
      <c r="B25" s="54" t="n">
        <v>3</v>
      </c>
      <c r="C25" s="63"/>
      <c r="D25" s="82" t="s">
        <v>68</v>
      </c>
      <c r="E25" s="82" t="s">
        <v>28</v>
      </c>
      <c r="F25" s="83" t="n">
        <v>0</v>
      </c>
      <c r="G25" s="83"/>
      <c r="H25" s="83"/>
      <c r="I25" s="83"/>
      <c r="J25" s="83" t="n">
        <v>-1508.98</v>
      </c>
      <c r="K25" s="83"/>
      <c r="L25" s="83" t="n">
        <v>-872.995</v>
      </c>
      <c r="M25" s="83"/>
      <c r="N25" s="83" t="n">
        <v>-764.911</v>
      </c>
      <c r="O25" s="83"/>
      <c r="P25" s="83" t="n">
        <v>-478.367</v>
      </c>
      <c r="Q25" s="83"/>
      <c r="R25" s="83" t="n">
        <v>-108.958</v>
      </c>
      <c r="S25" s="83"/>
      <c r="T25" s="83" t="n">
        <v>-19.3159</v>
      </c>
      <c r="U25" s="83"/>
      <c r="V25" s="83" t="n">
        <v>46.7279</v>
      </c>
      <c r="W25" s="83"/>
      <c r="X25" s="83" t="n">
        <v>-127.249</v>
      </c>
      <c r="Y25" s="83"/>
      <c r="Z25" s="83" t="n">
        <v>-234.443</v>
      </c>
      <c r="AA25" s="83"/>
      <c r="AB25" s="83" t="n">
        <v>-2059.1585</v>
      </c>
      <c r="AC25" s="83"/>
      <c r="AD25" s="83" t="n">
        <v>-2418.891072</v>
      </c>
      <c r="AE25" s="83"/>
      <c r="AF25" s="83" t="n">
        <v>-2913.993</v>
      </c>
      <c r="AG25" s="83"/>
      <c r="AH25" s="83" t="n">
        <v>-5393.42677</v>
      </c>
      <c r="AI25" s="83"/>
      <c r="AJ25" s="83" t="n">
        <v>-15917.29329</v>
      </c>
      <c r="AK25" s="84" t="n">
        <f aca="false">F25+SUM(J25:AJ25)</f>
        <v>-32771.253632</v>
      </c>
    </row>
    <row r="26" customFormat="false" ht="12.75" hidden="false" customHeight="false" outlineLevel="0" collapsed="false">
      <c r="A26" s="86" t="s">
        <v>69</v>
      </c>
      <c r="B26" s="54" t="n">
        <v>4</v>
      </c>
      <c r="C26" s="63"/>
      <c r="D26" s="82" t="s">
        <v>70</v>
      </c>
      <c r="E26" s="82" t="s">
        <v>28</v>
      </c>
      <c r="F26" s="83" t="n">
        <v>0</v>
      </c>
      <c r="G26" s="83"/>
      <c r="H26" s="83"/>
      <c r="I26" s="83"/>
      <c r="J26" s="83" t="n">
        <v>-84.686</v>
      </c>
      <c r="K26" s="83"/>
      <c r="L26" s="83" t="n">
        <v>27.6177</v>
      </c>
      <c r="M26" s="83" t="n">
        <v>0</v>
      </c>
      <c r="N26" s="83" t="n">
        <v>31.68327</v>
      </c>
      <c r="O26" s="83" t="n">
        <v>0</v>
      </c>
      <c r="P26" s="83" t="n">
        <v>29.10941955</v>
      </c>
      <c r="Q26" s="83" t="n">
        <v>0</v>
      </c>
      <c r="R26" s="83" t="n">
        <v>22.38317826</v>
      </c>
      <c r="S26" s="83" t="n">
        <v>0</v>
      </c>
      <c r="T26" s="83" t="n">
        <v>7.384346165</v>
      </c>
      <c r="U26" s="83" t="n">
        <v>0</v>
      </c>
      <c r="V26" s="83" t="n">
        <v>19.35923955</v>
      </c>
      <c r="W26" s="83" t="n">
        <v>0</v>
      </c>
      <c r="X26" s="83" t="n">
        <v>9.2526</v>
      </c>
      <c r="Y26" s="83" t="n">
        <v>0</v>
      </c>
      <c r="Z26" s="83" t="n">
        <v>2.7749235</v>
      </c>
      <c r="AA26" s="83" t="n">
        <v>0</v>
      </c>
      <c r="AB26" s="83" t="n">
        <v>0.86404</v>
      </c>
      <c r="AC26" s="83" t="n">
        <v>0</v>
      </c>
      <c r="AD26" s="83" t="n">
        <v>-44.538</v>
      </c>
      <c r="AE26" s="83" t="n">
        <v>0</v>
      </c>
      <c r="AF26" s="83" t="n">
        <v>-38.96642073</v>
      </c>
      <c r="AG26" s="83" t="n">
        <v>0</v>
      </c>
      <c r="AH26" s="83" t="n">
        <v>-78.365</v>
      </c>
      <c r="AI26" s="83"/>
      <c r="AJ26" s="83" t="n">
        <v>-243.077</v>
      </c>
      <c r="AK26" s="84" t="n">
        <f aca="false">F26+SUM(J26:AJ26)</f>
        <v>-339.203703705</v>
      </c>
    </row>
    <row r="27" customFormat="false" ht="12.75" hidden="false" customHeight="false" outlineLevel="0" collapsed="false">
      <c r="A27" s="86" t="s">
        <v>71</v>
      </c>
      <c r="B27" s="54" t="n">
        <v>5</v>
      </c>
      <c r="C27" s="63"/>
      <c r="D27" s="82" t="s">
        <v>70</v>
      </c>
      <c r="E27" s="82" t="s">
        <v>31</v>
      </c>
      <c r="F27" s="83" t="n">
        <v>0</v>
      </c>
      <c r="G27" s="83"/>
      <c r="H27" s="83"/>
      <c r="I27" s="83"/>
      <c r="J27" s="83" t="n">
        <v>-3354</v>
      </c>
      <c r="K27" s="83"/>
      <c r="L27" s="83" t="n">
        <v>114.6</v>
      </c>
      <c r="M27" s="83"/>
      <c r="N27" s="83" t="n">
        <v>908.6</v>
      </c>
      <c r="O27" s="83"/>
      <c r="P27" s="83" t="n">
        <v>1149.6</v>
      </c>
      <c r="Q27" s="83"/>
      <c r="R27" s="83" t="n">
        <v>1228.1</v>
      </c>
      <c r="S27" s="83"/>
      <c r="T27" s="83" t="n">
        <v>1553.4</v>
      </c>
      <c r="U27" s="83"/>
      <c r="V27" s="83" t="n">
        <v>1673.9</v>
      </c>
      <c r="W27" s="83"/>
      <c r="X27" s="83" t="n">
        <v>1280.7</v>
      </c>
      <c r="Y27" s="83"/>
      <c r="Z27" s="83" t="n">
        <v>569.1</v>
      </c>
      <c r="AA27" s="83"/>
      <c r="AB27" s="83" t="n">
        <v>4670.374</v>
      </c>
      <c r="AC27" s="83"/>
      <c r="AD27" s="83" t="n">
        <v>7410.531566</v>
      </c>
      <c r="AE27" s="83"/>
      <c r="AF27" s="83" t="n">
        <v>2679.474537</v>
      </c>
      <c r="AG27" s="83"/>
      <c r="AH27" s="83" t="n">
        <v>3291.498</v>
      </c>
      <c r="AI27" s="83"/>
      <c r="AJ27" s="83" t="n">
        <v>-1330.242686</v>
      </c>
      <c r="AK27" s="84" t="n">
        <f aca="false">F27+SUM(J27:AJ27)</f>
        <v>21845.635417</v>
      </c>
    </row>
    <row r="28" customFormat="false" ht="13.5" hidden="false" customHeight="false" outlineLevel="0" collapsed="false">
      <c r="A28" s="87" t="s">
        <v>72</v>
      </c>
      <c r="B28" s="88"/>
      <c r="C28" s="89"/>
      <c r="D28" s="90"/>
      <c r="E28" s="90"/>
      <c r="F28" s="91" t="n">
        <f aca="false">+F26+F27+F23</f>
        <v>-0.7</v>
      </c>
      <c r="G28" s="92"/>
      <c r="H28" s="93" t="n">
        <f aca="false">SUM(H23:H27)</f>
        <v>0</v>
      </c>
      <c r="I28" s="92"/>
      <c r="J28" s="91" t="n">
        <f aca="false">+J26+J27+J23</f>
        <v>-3605.686</v>
      </c>
      <c r="K28" s="92"/>
      <c r="L28" s="91" t="n">
        <f aca="false">+L26+L27+L23</f>
        <v>142.2177</v>
      </c>
      <c r="M28" s="92"/>
      <c r="N28" s="91" t="n">
        <f aca="false">+N26+N27+N23</f>
        <v>940.28327</v>
      </c>
      <c r="O28" s="92"/>
      <c r="P28" s="91" t="n">
        <f aca="false">+P26+P27+P23</f>
        <v>1178.70941955</v>
      </c>
      <c r="Q28" s="92"/>
      <c r="R28" s="91" t="n">
        <f aca="false">+R26+R27+R23</f>
        <v>1250.48317826</v>
      </c>
      <c r="S28" s="92"/>
      <c r="T28" s="91" t="n">
        <f aca="false">+T26+T27+T23</f>
        <v>1560.784346165</v>
      </c>
      <c r="U28" s="92"/>
      <c r="V28" s="91" t="n">
        <f aca="false">+V26+V27+V23</f>
        <v>1693.25923955</v>
      </c>
      <c r="W28" s="92"/>
      <c r="X28" s="91" t="n">
        <f aca="false">+X26+X27+X23</f>
        <v>1289.9526</v>
      </c>
      <c r="Y28" s="92"/>
      <c r="Z28" s="91" t="n">
        <f aca="false">+Z26+Z27+Z23</f>
        <v>571.8749235</v>
      </c>
      <c r="AA28" s="92"/>
      <c r="AB28" s="91" t="n">
        <f aca="false">+AB26+AB27+AB23</f>
        <v>4671.23804</v>
      </c>
      <c r="AC28" s="92"/>
      <c r="AD28" s="91" t="n">
        <f aca="false">+AD26+AD27+AD23</f>
        <v>7365.993566</v>
      </c>
      <c r="AE28" s="92"/>
      <c r="AF28" s="91" t="n">
        <f aca="false">+AF26+AF27+AF23</f>
        <v>2640.50811627</v>
      </c>
      <c r="AG28" s="92"/>
      <c r="AH28" s="91" t="n">
        <f aca="false">+AH26+AH27+AH23</f>
        <v>3213.133</v>
      </c>
      <c r="AI28" s="92"/>
      <c r="AJ28" s="91" t="n">
        <f aca="false">+AJ26+AJ27+AJ23</f>
        <v>-1573.319686</v>
      </c>
      <c r="AK28" s="91" t="n">
        <f aca="false">+AK26+AK27+AK23</f>
        <v>21338.731713295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7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/>
  <dc:description>- Oracle 8i ODBC QueryFix Applied</dc:description>
  <dc:language>en-US</dc:language>
  <cp:lastModifiedBy>plove</cp:lastModifiedBy>
  <cp:lastPrinted>2002-01-29T15:24:55Z</cp:lastPrinted>
  <dcterms:modified xsi:type="dcterms:W3CDTF">2002-01-31T13:11:46Z</dcterms:modified>
  <cp:revision>0</cp:revision>
  <dc:subject/>
  <dc:title/>
</cp:coreProperties>
</file>