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omments1.xml" ContentType="application/vnd.openxmlformats-officedocument.spreadsheetml.comment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Quote Sheet" sheetId="1" state="visible" r:id="rId3"/>
  </sheets>
  <definedNames>
    <definedName function="false" hidden="false" localSheetId="0" name="_xlnm.Print_Area" vbProcedure="false">'Quote Sheet'!$A$1:$K$70</definedName>
    <definedName function="false" hidden="false" localSheetId="0" name="Z_97708F6B_2AD3_11D5_AA89_444553540000__wvu_Cols" vbProcedure="false">'Quote Sheet'!$T:$AU</definedName>
    <definedName function="false" hidden="false" localSheetId="0" name="Z_97708F6B_2AD3_11D5_AA89_444553540000__wvu_PrintArea" vbProcedure="false">'Quote Sheet'!$A$1:$K$70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30" authorId="0">
      <text>
        <r>
          <rPr>
            <b val="true"/>
            <sz val="8"/>
            <color rgb="FF000000"/>
            <rFont val="Tahoma"/>
            <family val="0"/>
          </rPr>
          <t xml:space="preserve">Minimum 1 year subscription 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17</xdr:colOff>
                <xdr:row>28</xdr:row>
                <xdr:rowOff>14</xdr:rowOff>
              </xdr:from>
              <xdr:to>
                <xdr:col>2</xdr:col>
                <xdr:colOff>-33</xdr:colOff>
                <xdr:row>30</xdr:row>
                <xdr:rowOff>16</xdr:rowOff>
              </xdr:to>
            </anchor>
          </commentPr>
        </mc:Choice>
        <mc:Fallback/>
      </mc:AlternateContent>
    </comment>
    <comment ref="B22" authorId="0">
      <text>
        <r>
          <rPr>
            <b val="true"/>
            <sz val="8"/>
            <color rgb="FF000000"/>
            <rFont val="Tahoma"/>
            <family val="0"/>
          </rPr>
          <t xml:space="preserve">Pick the product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175</xdr:colOff>
                <xdr:row>20</xdr:row>
                <xdr:rowOff>14</xdr:rowOff>
              </xdr:from>
              <xdr:to>
                <xdr:col>3</xdr:col>
                <xdr:colOff>78</xdr:colOff>
                <xdr:row>21</xdr:row>
                <xdr:rowOff>64</xdr:rowOff>
              </xdr:to>
            </anchor>
          </commentPr>
        </mc:Choice>
        <mc:Fallback/>
      </mc:AlternateContent>
    </comment>
    <comment ref="C22" authorId="0">
      <text>
        <r>
          <rPr>
            <b val="true"/>
            <sz val="8"/>
            <color rgb="FF000000"/>
            <rFont val="Tahoma"/>
            <family val="0"/>
          </rPr>
          <t xml:space="preserve">pick licensing type:
Hardware Lock 
or
Server License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38</xdr:colOff>
                <xdr:row>20</xdr:row>
                <xdr:rowOff>14</xdr:rowOff>
              </xdr:from>
              <xdr:to>
                <xdr:col>3</xdr:col>
                <xdr:colOff>127</xdr:colOff>
                <xdr:row>21</xdr:row>
                <xdr:rowOff>64</xdr:rowOff>
              </xdr:to>
            </anchor>
          </commentPr>
        </mc:Choice>
        <mc:Fallback/>
      </mc:AlternateContent>
    </comment>
    <comment ref="D22" authorId="0">
      <text>
        <r>
          <rPr>
            <b val="true"/>
            <sz val="8"/>
            <color rgb="FF000000"/>
            <rFont val="Tahoma"/>
            <family val="0"/>
          </rPr>
          <t xml:space="preserve">Pick the type of Product:
Excel add-ins
or
Object code library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184</xdr:colOff>
                <xdr:row>20</xdr:row>
                <xdr:rowOff>14</xdr:rowOff>
              </xdr:from>
              <xdr:to>
                <xdr:col>4</xdr:col>
                <xdr:colOff>125</xdr:colOff>
                <xdr:row>21</xdr:row>
                <xdr:rowOff>64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0"/>
          </rPr>
          <t xml:space="preserve">Software already licensed by the site requesting more licenses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129</xdr:colOff>
                <xdr:row>20</xdr:row>
                <xdr:rowOff>14</xdr:rowOff>
              </xdr:from>
              <xdr:to>
                <xdr:col>6</xdr:col>
                <xdr:colOff>4</xdr:colOff>
                <xdr:row>21</xdr:row>
                <xdr:rowOff>64</xdr:rowOff>
              </xdr:to>
            </anchor>
          </commentPr>
        </mc:Choice>
        <mc:Fallback/>
      </mc:AlternateContent>
    </comment>
    <comment ref="F22" authorId="0">
      <text>
        <r>
          <rPr>
            <b val="true"/>
            <sz val="8"/>
            <color rgb="FF000000"/>
            <rFont val="Tahoma"/>
            <family val="0"/>
          </rPr>
          <t xml:space="preserve">Indicate the number of copies you would like to license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112</xdr:colOff>
                <xdr:row>20</xdr:row>
                <xdr:rowOff>14</xdr:rowOff>
              </xdr:from>
              <xdr:to>
                <xdr:col>7</xdr:col>
                <xdr:colOff>36</xdr:colOff>
                <xdr:row>21</xdr:row>
                <xdr:rowOff>64</xdr:rowOff>
              </xdr:to>
            </anchor>
          </commentPr>
        </mc:Choice>
        <mc:Fallback/>
      </mc:AlternateContent>
    </comment>
    <comment ref="G22" authorId="0">
      <text>
        <r>
          <rPr>
            <b val="true"/>
            <sz val="10"/>
            <color rgb="FF000000"/>
            <rFont val="Tahoma"/>
            <family val="2"/>
          </rPr>
          <t xml:space="preserve">Site number:
Number of site that have licensed software from FEA already + 1.
Discount structure is:
1st site : 100% list
2nd site: 75% list
3rd or more site: 50%
This structure apllies to specific products licensed for each site.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80</xdr:colOff>
                <xdr:row>20</xdr:row>
                <xdr:rowOff>14</xdr:rowOff>
              </xdr:from>
              <xdr:to>
                <xdr:col>8</xdr:col>
                <xdr:colOff>72</xdr:colOff>
                <xdr:row>29</xdr:row>
                <xdr:rowOff>16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000000"/>
            <rFont val="Tahoma"/>
            <family val="0"/>
          </rPr>
          <t xml:space="preserve">This may be a one time fee or the cost of a monthly subscriprion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20</xdr:row>
                <xdr:rowOff>13</xdr:rowOff>
              </xdr:from>
              <xdr:to>
                <xdr:col>9</xdr:col>
                <xdr:colOff>-23</xdr:colOff>
                <xdr:row>21</xdr:row>
                <xdr:rowOff>64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<sst xmlns="http://schemas.openxmlformats.org/spreadsheetml/2006/main" count="413" uniqueCount="220">
  <si>
    <t xml:space="preserve">8/14/2001</t>
  </si>
  <si>
    <t xml:space="preserve">Working area do not touch</t>
  </si>
  <si>
    <t xml:space="preserve">QUOTE REQUEST FORM</t>
  </si>
  <si>
    <t xml:space="preserve">Add-ins pricing</t>
  </si>
  <si>
    <t xml:space="preserve">workstation NA</t>
  </si>
  <si>
    <t xml:space="preserve">workstation Int</t>
  </si>
  <si>
    <t xml:space="preserve">server NA</t>
  </si>
  <si>
    <t xml:space="preserve">server Int.</t>
  </si>
  <si>
    <t xml:space="preserve">Site</t>
  </si>
  <si>
    <t xml:space="preserve">Product type</t>
  </si>
  <si>
    <t xml:space="preserve">server pricing</t>
  </si>
  <si>
    <t xml:space="preserve">Product used</t>
  </si>
  <si>
    <t xml:space="preserve">Product price selected add-ins</t>
  </si>
  <si>
    <t xml:space="preserve">Libraries workstation price</t>
  </si>
  <si>
    <t xml:space="preserve">Libraries server price</t>
  </si>
  <si>
    <t xml:space="preserve">Location</t>
  </si>
  <si>
    <t xml:space="preserve">&gt;1 Maintenance</t>
  </si>
  <si>
    <t xml:space="preserve">@ENERGY/Forward Curve</t>
  </si>
  <si>
    <t xml:space="preserve">N/A</t>
  </si>
  <si>
    <t xml:space="preserve">excel add-ins</t>
  </si>
  <si>
    <t xml:space="preserve">Windows NT/2000</t>
  </si>
  <si>
    <t xml:space="preserve">Network licensing</t>
  </si>
  <si>
    <t xml:space="preserve">North America</t>
  </si>
  <si>
    <t xml:space="preserve">Dear: Zimin Lu</t>
  </si>
  <si>
    <t xml:space="preserve">Enron</t>
  </si>
  <si>
    <t xml:space="preserve">@ENERGY/Basic</t>
  </si>
  <si>
    <t xml:space="preserve">Object Code library</t>
  </si>
  <si>
    <t xml:space="preserve">Windows ME</t>
  </si>
  <si>
    <t xml:space="preserve">Hardware lock</t>
  </si>
  <si>
    <t xml:space="preserve">International</t>
  </si>
  <si>
    <t xml:space="preserve">@ENERGY/Advanced</t>
  </si>
  <si>
    <t xml:space="preserve">3+</t>
  </si>
  <si>
    <t xml:space="preserve">Window 95/98</t>
  </si>
  <si>
    <t xml:space="preserve">Please find below the requested quote/contract. Please have an authorized person of your firm confirm the details </t>
  </si>
  <si>
    <t xml:space="preserve">@ENERGY/Swing</t>
  </si>
  <si>
    <t xml:space="preserve">Sun/Solaris</t>
  </si>
  <si>
    <t xml:space="preserve">of the quote and return it signed to us. We will then forward the approved quote to our contract department</t>
  </si>
  <si>
    <t xml:space="preserve">@ENERGY/Weather</t>
  </si>
  <si>
    <t xml:space="preserve">HP-UX</t>
  </si>
  <si>
    <t xml:space="preserve"> who will put the contract together and send it to you for signature.</t>
  </si>
  <si>
    <t xml:space="preserve">IBM- AIX</t>
  </si>
  <si>
    <t xml:space="preserve">We will send the requested software within one business day of your returning the signed contract to FEA.</t>
  </si>
  <si>
    <t xml:space="preserve">VaRworks</t>
  </si>
  <si>
    <t xml:space="preserve">Other</t>
  </si>
  <si>
    <t xml:space="preserve">MakeVC</t>
  </si>
  <si>
    <t xml:space="preserve">@Equity</t>
  </si>
  <si>
    <t xml:space="preserve">Thank you for your cooperation.</t>
  </si>
  <si>
    <t xml:space="preserve">@Interest</t>
  </si>
  <si>
    <t xml:space="preserve">licenses owned</t>
  </si>
  <si>
    <t xml:space="preserve">new licenses</t>
  </si>
  <si>
    <t xml:space="preserve">@Global.1</t>
  </si>
  <si>
    <t xml:space="preserve">N.B.: You may modify the yellow highlighted cells (only) to explore the cost of more or fewer licenses</t>
  </si>
  <si>
    <t xml:space="preserve">@Global.2</t>
  </si>
  <si>
    <t xml:space="preserve">existing licenses</t>
  </si>
  <si>
    <t xml:space="preserve">@Global.3</t>
  </si>
  <si>
    <t xml:space="preserve">x</t>
  </si>
  <si>
    <t xml:space="preserve"> </t>
  </si>
  <si>
    <t xml:space="preserve">@Global.4</t>
  </si>
  <si>
    <t xml:space="preserve">S Scrima</t>
  </si>
  <si>
    <t xml:space="preserve">Derivatool</t>
  </si>
  <si>
    <t xml:space="preserve">FEA</t>
  </si>
  <si>
    <t xml:space="preserve">@Global.5</t>
  </si>
  <si>
    <t xml:space="preserve">ErgLib/Advanced</t>
  </si>
  <si>
    <t xml:space="preserve">Quote</t>
  </si>
  <si>
    <t xml:space="preserve">Geographic Location:</t>
  </si>
  <si>
    <t xml:space="preserve">Quote is valid for 30 days</t>
  </si>
  <si>
    <t xml:space="preserve">All prices are in US dollars</t>
  </si>
  <si>
    <t xml:space="preserve">ErgLib/Basics</t>
  </si>
  <si>
    <t xml:space="preserve">Erglib/Forward Curve</t>
  </si>
  <si>
    <t xml:space="preserve">PricingType</t>
  </si>
  <si>
    <t xml:space="preserve">Product name</t>
  </si>
  <si>
    <t xml:space="preserve">Type</t>
  </si>
  <si>
    <t xml:space="preserve">Copies already owned at Site</t>
  </si>
  <si>
    <t xml:space="preserve">Copies requested</t>
  </si>
  <si>
    <t xml:space="preserve">Site number</t>
  </si>
  <si>
    <t xml:space="preserve">Product list price</t>
  </si>
  <si>
    <t xml:space="preserve">Price</t>
  </si>
  <si>
    <t xml:space="preserve">Maintenance</t>
  </si>
  <si>
    <t xml:space="preserve">Total</t>
  </si>
  <si>
    <t xml:space="preserve">One time Fee</t>
  </si>
  <si>
    <t xml:space="preserve">Workstation</t>
  </si>
  <si>
    <t xml:space="preserve">ErgLib/Weather</t>
  </si>
  <si>
    <t xml:space="preserve">ErgLib/Swing</t>
  </si>
  <si>
    <t xml:space="preserve">existing license</t>
  </si>
  <si>
    <t xml:space="preserve"> ErgLib.1/APO, STRIPAPO</t>
  </si>
  <si>
    <t xml:space="preserve"> ErgLib.1/ASO, STRIPASO</t>
  </si>
  <si>
    <t xml:space="preserve"> ErgLib.1/BAROPT</t>
  </si>
  <si>
    <t xml:space="preserve"> ErgLib.1/DIGOPT, STRIPDIGOPT</t>
  </si>
  <si>
    <t xml:space="preserve"> ErgLib.1/EXOTICSWAP</t>
  </si>
  <si>
    <t xml:space="preserve">Subscription</t>
  </si>
  <si>
    <t xml:space="preserve">@ENERGY/Storage</t>
  </si>
  <si>
    <t xml:space="preserve"> ErgLib.1/FWDOPT, STRIPFWDOPT</t>
  </si>
  <si>
    <t xml:space="preserve">based Pricing</t>
  </si>
  <si>
    <t xml:space="preserve"> ErgLib.1/INDEXSWAP, OPTINDEXSWAP</t>
  </si>
  <si>
    <t xml:space="preserve">All Discounts included</t>
  </si>
  <si>
    <t xml:space="preserve"> ErgLib.1/OPT, FWD, STRIPOPT, PATHUTIL</t>
  </si>
  <si>
    <t xml:space="preserve"> ErgLib.1/VQOPT, STRIPVQOPT</t>
  </si>
  <si>
    <t xml:space="preserve"> ErgLib.2/BESTOF</t>
  </si>
  <si>
    <t xml:space="preserve">Fill in all details required for contract purposes.</t>
  </si>
  <si>
    <t xml:space="preserve">Contract details needed</t>
  </si>
  <si>
    <t xml:space="preserve"> ErgLib.2/CALIB</t>
  </si>
  <si>
    <t xml:space="preserve">Legal name of Entity</t>
  </si>
  <si>
    <t xml:space="preserve">Enron North America</t>
  </si>
  <si>
    <t xml:space="preserve">Shipping Address</t>
  </si>
  <si>
    <t xml:space="preserve">Address for legal notice:</t>
  </si>
  <si>
    <t xml:space="preserve"> ErgLib.2/CALSPREADOPT, CRACKOPT</t>
  </si>
  <si>
    <t xml:space="preserve">Legal entity: Type</t>
  </si>
  <si>
    <t xml:space="preserve">Any special shipping </t>
  </si>
  <si>
    <t xml:space="preserve"> ErgLib.2/DIFFSWAP, OPTDIFFSWAP</t>
  </si>
  <si>
    <t xml:space="preserve">Legal Jurisdiction</t>
  </si>
  <si>
    <t xml:space="preserve">information should be </t>
  </si>
  <si>
    <t xml:space="preserve"> ErgLib.2/OPTOPT, OPTSPREADOPT</t>
  </si>
  <si>
    <t xml:space="preserve">Site name</t>
  </si>
  <si>
    <t xml:space="preserve">Houston</t>
  </si>
  <si>
    <t xml:space="preserve">noted here.</t>
  </si>
  <si>
    <t xml:space="preserve"> ErgLib.2/OPTSTRIPOPT, OPTSTRIPSPREADOPT</t>
  </si>
  <si>
    <t xml:space="preserve">Contact person</t>
  </si>
  <si>
    <t xml:space="preserve">Zimin Lu</t>
  </si>
  <si>
    <t xml:space="preserve"> ErgLib.2/SPREADAPO, SPREADASO, CRACKAPO</t>
  </si>
  <si>
    <t xml:space="preserve">Contact Phone</t>
  </si>
  <si>
    <t xml:space="preserve">1 713-853-6388</t>
  </si>
  <si>
    <t xml:space="preserve">Billing Address</t>
  </si>
  <si>
    <t xml:space="preserve"> ErgLib.2/SPREADOPT, STRIPSPREADOPT</t>
  </si>
  <si>
    <t xml:space="preserve">Contact Fax</t>
  </si>
  <si>
    <t xml:space="preserve"> GlobLib/AMER, AMERX</t>
  </si>
  <si>
    <t xml:space="preserve">Email address</t>
  </si>
  <si>
    <t xml:space="preserve">zimin.lu@enron.com</t>
  </si>
  <si>
    <t xml:space="preserve"> GlobLib/BMUD, BMUDX</t>
  </si>
  <si>
    <t xml:space="preserve">Authorized Signatory</t>
  </si>
  <si>
    <t xml:space="preserve">TAX ID number required  for all countries</t>
  </si>
  <si>
    <t xml:space="preserve"> GlobLib/CBOT, CBOTX</t>
  </si>
  <si>
    <t xml:space="preserve">Title</t>
  </si>
  <si>
    <t xml:space="preserve">except the United States of America.</t>
  </si>
  <si>
    <t xml:space="preserve"> GlobLib/CDDIG, CDPAM, CDPAT, CDDIGX, CDPAMX, CDPATX, ADDIG, ADPAM, ADPAT, ADDIGX, ADPAMX, ADPATX</t>
  </si>
  <si>
    <t xml:space="preserve">Select</t>
  </si>
  <si>
    <t xml:space="preserve"> GlobLib/CDIG, CPAM, CPAT, CDIGX, CPAMX, CPATX, ADIG, APAM, APAT, ADIGX, APAMX, APATX</t>
  </si>
  <si>
    <t xml:space="preserve">Software Platform</t>
  </si>
  <si>
    <t xml:space="preserve"> GlobLib/CHOOSER</t>
  </si>
  <si>
    <t xml:space="preserve">Licensing selection</t>
  </si>
  <si>
    <t xml:space="preserve"> GlobLib/CLIQ, CLIQX</t>
  </si>
  <si>
    <t xml:space="preserve">Licensing Platform</t>
  </si>
  <si>
    <t xml:space="preserve"> GlobLib/CORR, CORRX, DACORRKO, DCCORRKO</t>
  </si>
  <si>
    <t xml:space="preserve"> GlobLib/CORRW, CORRWX</t>
  </si>
  <si>
    <t xml:space="preserve"> GlobLib/EADO, EADOX, REVEADO, DAKO, REVDAKO, DCKO, REVDCKO</t>
  </si>
  <si>
    <t xml:space="preserve"> GlobLib/EADOW, REVEADOW, EADOWX</t>
  </si>
  <si>
    <t xml:space="preserve">Special terms or conditions</t>
  </si>
  <si>
    <t xml:space="preserve">MS Excel version used</t>
  </si>
  <si>
    <t xml:space="preserve"> GlobLib/EAPO, EAPCX, EAPPX</t>
  </si>
  <si>
    <t xml:space="preserve"> GlobLib/EAPO2, EASO2, EAPSO</t>
  </si>
  <si>
    <t xml:space="preserve"> GlobLib/EASO</t>
  </si>
  <si>
    <t xml:space="preserve"> GlobLib/ELUK, ALUK, ELUKFS</t>
  </si>
  <si>
    <t xml:space="preserve"> GlobLib/EPIN, EPINX, REVEPIN, DAKI, REVDAKI, DCKI, REVDCKI</t>
  </si>
  <si>
    <t xml:space="preserve"> GlobLib/EPINW, REVEPINW, EPINWX</t>
  </si>
  <si>
    <t xml:space="preserve"> GlobLib/ESHO, ASHO, ESHOX, ASHOX</t>
  </si>
  <si>
    <t xml:space="preserve"> GlobLib/EUCN, AMCN, ECCNX, ACCNX, EPCNX, APCNX</t>
  </si>
  <si>
    <t xml:space="preserve"> GlobLib/EUDU, AMDU, ECMXX, ACMXX, EPMNX, APMNX</t>
  </si>
  <si>
    <t xml:space="preserve">FAX Information</t>
  </si>
  <si>
    <t xml:space="preserve"> GlobLib/EURO, EUROX</t>
  </si>
  <si>
    <t xml:space="preserve">This quote has been approved by:</t>
  </si>
  <si>
    <t xml:space="preserve"> GlobLib/EWHO</t>
  </si>
  <si>
    <t xml:space="preserve">2484 Shattuck Ave., Suite 225</t>
  </si>
  <si>
    <t xml:space="preserve"> GlobLib/FLOW</t>
  </si>
  <si>
    <t xml:space="preserve">Name:</t>
  </si>
  <si>
    <t xml:space="preserve">Title:</t>
  </si>
  <si>
    <t xml:space="preserve">Berkeley, California   94704</t>
  </si>
  <si>
    <t xml:space="preserve"> GlobLib/FORW, FORWX</t>
  </si>
  <si>
    <t xml:space="preserve">USA</t>
  </si>
  <si>
    <t xml:space="preserve"> GlobLib/FUTU, FUTUX</t>
  </si>
  <si>
    <t xml:space="preserve">Signature:</t>
  </si>
  <si>
    <t xml:space="preserve">Date:</t>
  </si>
  <si>
    <t xml:space="preserve"> GlobLib/IMPCORWR, IMPCORXWR</t>
  </si>
  <si>
    <t xml:space="preserve">Phone</t>
  </si>
  <si>
    <t xml:space="preserve">+1-510-548-6200</t>
  </si>
  <si>
    <t xml:space="preserve"> GlobLib/IMPVOLWR, IMPVOLXWR</t>
  </si>
  <si>
    <t xml:space="preserve">Fax:</t>
  </si>
  <si>
    <t xml:space="preserve">+1-510-548-0332</t>
  </si>
  <si>
    <t xml:space="preserve"> GlobLib/INST</t>
  </si>
  <si>
    <t xml:space="preserve">Approval of this quote is non-binding</t>
  </si>
  <si>
    <t xml:space="preserve"> GlobLib/LADDER</t>
  </si>
  <si>
    <t xml:space="preserve"> GlobLib/OPTO</t>
  </si>
  <si>
    <t xml:space="preserve"> GlobLib/QUANTOWR, QUANTOXWR, FDQUANTOWR</t>
  </si>
  <si>
    <t xml:space="preserve"> GlobLib/SAPAM, SCPAM</t>
  </si>
  <si>
    <t xml:space="preserve"> GlobLib/SOFT, SOFTX</t>
  </si>
  <si>
    <t xml:space="preserve"> GlobLib/SWAPN</t>
  </si>
  <si>
    <t xml:space="preserve"> GlobLib/SWAPPRICE, PRICESWAP</t>
  </si>
  <si>
    <t xml:space="preserve"> VaRlib/CASHFLOWMAP, DURMAP, VARANL, VARANLU, PORTVARANL,CFDATA, VCDATA</t>
  </si>
  <si>
    <t xml:space="preserve"> VaRlib/HISTORICALVAR, HDATA, EXTREMEVALUE,CFDATA, VCDATA</t>
  </si>
  <si>
    <t xml:space="preserve"> VaRlib/MARGINALVAR, INCREMENTALVAR, COMPONENTVAR, VARDELTA</t>
  </si>
  <si>
    <t xml:space="preserve"> VaRlib/STRESSDATA, SDDATA, CFDATA, VCDATA</t>
  </si>
  <si>
    <t xml:space="preserve"> VaRlib/VARCARLO, CFDATA, VCDATA</t>
  </si>
  <si>
    <t xml:space="preserve">VaRlib</t>
  </si>
  <si>
    <t xml:space="preserve">VaRworks SE</t>
  </si>
  <si>
    <t xml:space="preserve">DateLib</t>
  </si>
  <si>
    <t xml:space="preserve">DTlib</t>
  </si>
  <si>
    <t xml:space="preserve">IntrLib</t>
  </si>
  <si>
    <t xml:space="preserve">Zlib</t>
  </si>
  <si>
    <t xml:space="preserve">MakeVClib</t>
  </si>
  <si>
    <t xml:space="preserve">Globlib/ SPAV</t>
  </si>
  <si>
    <t xml:space="preserve"> EquiLib/AMERD, AMERDX</t>
  </si>
  <si>
    <t xml:space="preserve"> EquiLib/BASKETD, MCBASKETD</t>
  </si>
  <si>
    <t xml:space="preserve"> EquiLib/EUROD, EURODX</t>
  </si>
  <si>
    <t xml:space="preserve"> EquiLib/FORWD, FORWDX</t>
  </si>
  <si>
    <t xml:space="preserve"> EquiLib/FUTUD, FUTUDX</t>
  </si>
  <si>
    <t xml:space="preserve"> EquiLib/IMPAMERD, IMPAMERDX</t>
  </si>
  <si>
    <t xml:space="preserve"> EquiLib/IMPEUROD, IMPEURODX</t>
  </si>
  <si>
    <t xml:space="preserve"> EquiLib/QUANTOD, QUANTODX</t>
  </si>
  <si>
    <t xml:space="preserve">  </t>
  </si>
  <si>
    <t xml:space="preserve">Erglib/Storage</t>
  </si>
  <si>
    <t xml:space="preserve">License amount</t>
  </si>
  <si>
    <t xml:space="preserve">2+</t>
  </si>
  <si>
    <t xml:space="preserve">License type</t>
  </si>
  <si>
    <t xml:space="preserve">Server</t>
  </si>
  <si>
    <t xml:space="preserve">Library product name</t>
  </si>
  <si>
    <t xml:space="preserve">server price</t>
  </si>
  <si>
    <t xml:space="preserve">workstation price</t>
  </si>
  <si>
    <t xml:space="preserve">North america</t>
  </si>
  <si>
    <t xml:space="preserve">international</t>
  </si>
  <si>
    <t xml:space="preserve">ProductID</t>
  </si>
  <si>
    <t xml:space="preserve">ErgLib/Storage</t>
  </si>
  <si>
    <t xml:space="preserve">SpavLib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</si>
</sst>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\-mmm\-yy"/>
    <numFmt numFmtId="166" formatCode="_(* #,##0.00_);_(* \(#,##0.00\);_(* \-??_);_(@_)"/>
    <numFmt numFmtId="167" formatCode="_(\$* #,##0.00_);_(\$* \(#,##0.00\);_(\$* \-??_);_(@_)"/>
    <numFmt numFmtId="168" formatCode="_(* #,##0.00000_);_(* \(#,##0.00000\);_(* \-??_);_(@_)"/>
    <numFmt numFmtId="169" formatCode="0"/>
  </numFmts>
  <fonts count="2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name val="Arial"/>
      <family val="2"/>
    </font>
    <font>
      <b val="true"/>
      <sz val="16"/>
      <name val="Arial"/>
      <family val="2"/>
    </font>
    <font>
      <b val="true"/>
      <sz val="24"/>
      <name val="Arial"/>
      <family val="2"/>
    </font>
    <font>
      <b val="true"/>
      <sz val="10"/>
      <name val="Arial"/>
      <family val="2"/>
    </font>
    <font>
      <sz val="14"/>
      <name val="Arial"/>
      <family val="2"/>
    </font>
    <font>
      <b val="true"/>
      <sz val="14"/>
      <name val="Arial"/>
      <family val="2"/>
    </font>
    <font>
      <b val="true"/>
      <i val="true"/>
      <sz val="19"/>
      <name val="Arial"/>
      <family val="2"/>
    </font>
    <font>
      <sz val="20"/>
      <name val="Arial"/>
      <family val="2"/>
    </font>
    <font>
      <sz val="10"/>
      <color rgb="FFFFFFFF"/>
      <name val="Arial"/>
      <family val="2"/>
    </font>
    <font>
      <b val="true"/>
      <i val="true"/>
      <sz val="14"/>
      <name val="Arial"/>
      <family val="2"/>
    </font>
    <font>
      <b val="true"/>
      <u val="single"/>
      <sz val="14"/>
      <name val="Arial"/>
      <family val="2"/>
    </font>
    <font>
      <b val="true"/>
      <sz val="12"/>
      <name val="Times New Roman"/>
      <family val="1"/>
    </font>
    <font>
      <sz val="14"/>
      <color rgb="FFFFFFFF"/>
      <name val="Arial"/>
      <family val="2"/>
    </font>
    <font>
      <sz val="12"/>
      <name val="Arial"/>
      <family val="2"/>
    </font>
    <font>
      <sz val="10"/>
      <name val="Arial"/>
      <family val="2"/>
    </font>
    <font>
      <b val="true"/>
      <sz val="14"/>
      <color rgb="FFFFFFFF"/>
      <name val="Arial"/>
      <family val="2"/>
    </font>
    <font>
      <b val="true"/>
      <sz val="26"/>
      <name val="Arial"/>
      <family val="2"/>
    </font>
    <font>
      <sz val="14"/>
      <color rgb="FFFF0000"/>
      <name val="Arial"/>
      <family val="2"/>
    </font>
    <font>
      <b val="true"/>
      <sz val="10"/>
      <color rgb="FFFFFFFF"/>
      <name val="Arial"/>
      <family val="2"/>
    </font>
    <font>
      <sz val="10"/>
      <color rgb="FFFF0000"/>
      <name val="Arial"/>
      <family val="2"/>
    </font>
    <font>
      <b val="true"/>
      <sz val="12"/>
      <name val="Arial"/>
      <family val="2"/>
    </font>
    <font>
      <sz val="12"/>
      <name val="Times New Roman"/>
      <family val="1"/>
    </font>
    <font>
      <b val="true"/>
      <sz val="8"/>
      <color rgb="FF000000"/>
      <name val="Tahoma"/>
      <family val="0"/>
    </font>
    <font>
      <b val="true"/>
      <sz val="10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0000FF"/>
        <bgColor rgb="FF0000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5" borderId="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0" fillId="5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9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3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5" borderId="1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true" applyBorder="true" applyAlignment="true" applyProtection="true">
      <alignment horizontal="general" vertical="bottom" textRotation="90" wrapText="false" indent="0" shrinkToFit="false"/>
      <protection locked="true" hidden="false"/>
    </xf>
    <xf numFmtId="164" fontId="0" fillId="5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4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5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6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6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5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9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1" xfId="0" applyFont="true" applyBorder="true" applyAlignment="true" applyProtection="false">
      <alignment horizontal="center" vertical="bottom" textRotation="180" wrapText="false" indent="0" shrinkToFit="false"/>
      <protection locked="true" hidden="false"/>
    </xf>
    <xf numFmtId="164" fontId="19" fillId="6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2" borderId="7" xfId="0" applyFont="true" applyBorder="true" applyAlignment="true" applyProtection="false">
      <alignment horizontal="center" vertical="bottom" textRotation="9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6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2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5" borderId="1" xfId="0" applyFont="true" applyBorder="true" applyAlignment="true" applyProtection="true">
      <alignment horizontal="general" vertical="bottom" textRotation="18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3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2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6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6" fillId="6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6" fillId="6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8" xfId="0" applyFont="true" applyBorder="true" applyAlignment="true" applyProtection="false">
      <alignment horizontal="center" vertical="bottom" textRotation="90" wrapText="true" indent="0" shrinkToFit="false"/>
      <protection locked="true" hidden="false"/>
    </xf>
    <xf numFmtId="164" fontId="19" fillId="6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6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6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6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6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7" fillId="2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6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6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23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14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5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4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6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6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2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6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6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5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3</xdr:col>
      <xdr:colOff>1622520</xdr:colOff>
      <xdr:row>2</xdr:row>
      <xdr:rowOff>228600</xdr:rowOff>
    </xdr:to>
    <xdr:pic>
      <xdr:nvPicPr>
        <xdr:cNvPr id="0" name="Picture 25" descr=""/>
        <xdr:cNvPicPr/>
      </xdr:nvPicPr>
      <xdr:blipFill>
        <a:blip r:embed="rId1"/>
        <a:stretch/>
      </xdr:blipFill>
      <xdr:spPr>
        <a:xfrm>
          <a:off x="0" y="0"/>
          <a:ext cx="5325840" cy="990720"/>
        </a:xfrm>
        <a:prstGeom prst="rect">
          <a:avLst/>
        </a:prstGeom>
        <a:noFill/>
        <a:ln w="0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744120</xdr:colOff>
          <xdr:row>2</xdr:row>
          <xdr:rowOff>190440</xdr:rowOff>
        </xdr:from>
        <xdr:to>
          <xdr:col>4</xdr:col>
          <xdr:colOff>766440</xdr:colOff>
          <xdr:row>4</xdr:row>
          <xdr:rowOff>66960</xdr:rowOff>
        </xdr:to>
        <xdr:sp>
          <xdr:nvSpPr>
            <xdr:cNvPr id="1001" name="Button 32" descr="PRINT QUOT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QUOTE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100440</xdr:colOff>
          <xdr:row>53</xdr:row>
          <xdr:rowOff>181080</xdr:rowOff>
        </xdr:from>
        <xdr:to>
          <xdr:col>8</xdr:col>
          <xdr:colOff>262800</xdr:colOff>
          <xdr:row>54</xdr:row>
          <xdr:rowOff>199800</xdr:rowOff>
        </xdr:to>
        <xdr:sp>
          <xdr:nvSpPr>
            <xdr:cNvPr id="0" name="Option Button 114" descr="Excel 95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Excel 95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100440</xdr:colOff>
          <xdr:row>55</xdr:row>
          <xdr:rowOff>57240</xdr:rowOff>
        </xdr:from>
        <xdr:to>
          <xdr:col>8</xdr:col>
          <xdr:colOff>262800</xdr:colOff>
          <xdr:row>56</xdr:row>
          <xdr:rowOff>75960</xdr:rowOff>
        </xdr:to>
        <xdr:sp>
          <xdr:nvSpPr>
            <xdr:cNvPr id="0" name="Option Button 115" descr="Excel 97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Excel 97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90720</xdr:colOff>
          <xdr:row>56</xdr:row>
          <xdr:rowOff>132840</xdr:rowOff>
        </xdr:from>
        <xdr:to>
          <xdr:col>8</xdr:col>
          <xdr:colOff>253080</xdr:colOff>
          <xdr:row>57</xdr:row>
          <xdr:rowOff>152640</xdr:rowOff>
        </xdr:to>
        <xdr:sp>
          <xdr:nvSpPr>
            <xdr:cNvPr id="0" name="Option Button 116" descr="Excel 2000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Excel 2000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110160</xdr:colOff>
          <xdr:row>58</xdr:row>
          <xdr:rowOff>9720</xdr:rowOff>
        </xdr:from>
        <xdr:to>
          <xdr:col>8</xdr:col>
          <xdr:colOff>273960</xdr:colOff>
          <xdr:row>59</xdr:row>
          <xdr:rowOff>28800</xdr:rowOff>
        </xdr:to>
        <xdr:sp>
          <xdr:nvSpPr>
            <xdr:cNvPr id="0" name="Option Button 118" descr="Excel XP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Excel XP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131400</xdr:colOff>
          <xdr:row>53</xdr:row>
          <xdr:rowOff>181080</xdr:rowOff>
        </xdr:from>
        <xdr:to>
          <xdr:col>9</xdr:col>
          <xdr:colOff>-259560</xdr:colOff>
          <xdr:row>54</xdr:row>
          <xdr:rowOff>199800</xdr:rowOff>
        </xdr:to>
        <xdr:sp>
          <xdr:nvSpPr>
            <xdr:cNvPr id="0" name="Option Button 119" descr="Not Applicab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Not Applicable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Relationship Id="rId4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B26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13"/>
    <col collapsed="false" customWidth="true" hidden="false" outlineLevel="0" max="2" min="2" style="0" width="24.99"/>
    <col collapsed="false" customWidth="true" hidden="false" outlineLevel="0" max="3" min="3" style="0" width="6.41"/>
    <col collapsed="false" customWidth="true" hidden="false" outlineLevel="0" max="4" min="4" style="0" width="25.99"/>
    <col collapsed="false" customWidth="true" hidden="false" outlineLevel="0" max="5" min="5" style="0" width="18.56"/>
    <col collapsed="false" customWidth="true" hidden="false" outlineLevel="0" max="6" min="6" style="0" width="16.28"/>
    <col collapsed="false" customWidth="true" hidden="false" outlineLevel="0" max="7" min="7" style="0" width="12.14"/>
    <col collapsed="false" customWidth="true" hidden="false" outlineLevel="0" max="8" min="8" style="0" width="15.7"/>
    <col collapsed="false" customWidth="true" hidden="false" outlineLevel="0" max="9" min="9" style="0" width="23.56"/>
    <col collapsed="false" customWidth="true" hidden="false" outlineLevel="0" max="10" min="10" style="0" width="19.14"/>
    <col collapsed="false" customWidth="true" hidden="false" outlineLevel="0" max="11" min="11" style="0" width="27.56"/>
    <col collapsed="false" customWidth="true" hidden="false" outlineLevel="0" max="12" min="12" style="0" width="13.14"/>
    <col collapsed="false" customWidth="true" hidden="false" outlineLevel="0" max="13" min="13" style="0" width="15.85"/>
    <col collapsed="false" customWidth="false" hidden="true" outlineLevel="0" max="19" min="18" style="0" width="9.06"/>
    <col collapsed="false" customWidth="true" hidden="true" outlineLevel="0" max="20" min="20" style="0" width="19.41"/>
    <col collapsed="false" customWidth="true" hidden="true" outlineLevel="0" max="21" min="21" style="0" width="17.56"/>
    <col collapsed="false" customWidth="true" hidden="true" outlineLevel="0" max="23" min="22" style="0" width="21.28"/>
    <col collapsed="false" customWidth="true" hidden="true" outlineLevel="0" max="24" min="24" style="0" width="17.7"/>
    <col collapsed="false" customWidth="true" hidden="true" outlineLevel="0" max="25" min="25" style="0" width="20.13"/>
    <col collapsed="false" customWidth="true" hidden="true" outlineLevel="0" max="26" min="26" style="0" width="14.28"/>
    <col collapsed="false" customWidth="true" hidden="true" outlineLevel="0" max="27" min="27" style="0" width="11.99"/>
    <col collapsed="false" customWidth="true" hidden="true" outlineLevel="0" max="28" min="28" style="0" width="23.41"/>
    <col collapsed="false" customWidth="true" hidden="true" outlineLevel="0" max="29" min="29" style="0" width="13.28"/>
    <col collapsed="false" customWidth="true" hidden="true" outlineLevel="0" max="30" min="30" style="0" width="9.28"/>
    <col collapsed="false" customWidth="true" hidden="true" outlineLevel="0" max="31" min="31" style="0" width="15.13"/>
    <col collapsed="false" customWidth="true" hidden="true" outlineLevel="0" max="32" min="32" style="0" width="27.85"/>
    <col collapsed="false" customWidth="true" hidden="true" outlineLevel="0" max="33" min="33" style="0" width="30.85"/>
    <col collapsed="false" customWidth="true" hidden="true" outlineLevel="0" max="34" min="34" style="0" width="28.7"/>
    <col collapsed="false" customWidth="true" hidden="true" outlineLevel="0" max="35" min="35" style="0" width="19.56"/>
    <col collapsed="false" customWidth="true" hidden="true" outlineLevel="0" max="36" min="36" style="0" width="16.99"/>
    <col collapsed="false" customWidth="false" hidden="true" outlineLevel="0" max="37" min="37" style="0" width="9.06"/>
    <col collapsed="false" customWidth="true" hidden="true" outlineLevel="0" max="38" min="38" style="0" width="17.7"/>
    <col collapsed="false" customWidth="true" hidden="true" outlineLevel="0" max="39" min="39" style="0" width="14.7"/>
    <col collapsed="false" customWidth="false" hidden="true" outlineLevel="0" max="85" min="40" style="0" width="9.06"/>
  </cols>
  <sheetData>
    <row r="1" customFormat="false" ht="30" hidden="false" customHeight="false" outlineLevel="0" collapsed="false">
      <c r="A1" s="1"/>
      <c r="B1" s="1"/>
      <c r="C1" s="1"/>
      <c r="D1" s="1"/>
      <c r="E1" s="1"/>
      <c r="F1" s="2"/>
      <c r="G1" s="3"/>
      <c r="H1" s="4" t="s">
        <v>0</v>
      </c>
      <c r="I1" s="3"/>
      <c r="J1" s="5"/>
      <c r="L1" s="5"/>
      <c r="M1" s="5"/>
      <c r="N1" s="1"/>
      <c r="O1" s="1"/>
      <c r="P1" s="1"/>
      <c r="Q1" s="1"/>
      <c r="R1" s="1"/>
      <c r="S1" s="6"/>
      <c r="T1" s="7" t="s">
        <v>1</v>
      </c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9"/>
      <c r="AR1" s="9"/>
      <c r="AS1" s="9"/>
    </row>
    <row r="2" customFormat="false" ht="30" hidden="false" customHeight="false" outlineLevel="0" collapsed="false">
      <c r="A2" s="1"/>
      <c r="B2" s="1"/>
      <c r="C2" s="1"/>
      <c r="D2" s="1"/>
      <c r="E2" s="1"/>
      <c r="F2" s="1"/>
      <c r="G2" s="10" t="s">
        <v>2</v>
      </c>
      <c r="H2" s="1"/>
      <c r="I2" s="3"/>
      <c r="J2" s="5"/>
      <c r="K2" s="5"/>
      <c r="L2" s="5"/>
      <c r="M2" s="5"/>
      <c r="N2" s="1"/>
      <c r="O2" s="1"/>
      <c r="P2" s="1"/>
      <c r="Q2" s="1"/>
      <c r="R2" s="1"/>
      <c r="S2" s="6"/>
      <c r="T2" s="11" t="s">
        <v>3</v>
      </c>
      <c r="U2" s="8"/>
      <c r="V2" s="12" t="s">
        <v>4</v>
      </c>
      <c r="W2" s="12" t="s">
        <v>5</v>
      </c>
      <c r="X2" s="12" t="s">
        <v>6</v>
      </c>
      <c r="Y2" s="12" t="s">
        <v>7</v>
      </c>
      <c r="Z2" s="8"/>
      <c r="AA2" s="13" t="s">
        <v>8</v>
      </c>
      <c r="AB2" s="14" t="s">
        <v>9</v>
      </c>
      <c r="AC2" s="13" t="s">
        <v>10</v>
      </c>
      <c r="AD2" s="8"/>
      <c r="AE2" s="15" t="s">
        <v>11</v>
      </c>
      <c r="AF2" s="13" t="s">
        <v>12</v>
      </c>
      <c r="AG2" s="13" t="s">
        <v>13</v>
      </c>
      <c r="AH2" s="13" t="s">
        <v>14</v>
      </c>
      <c r="AI2" s="8"/>
      <c r="AJ2" s="8"/>
      <c r="AK2" s="8"/>
      <c r="AL2" s="13" t="s">
        <v>15</v>
      </c>
      <c r="AM2" s="13" t="s">
        <v>16</v>
      </c>
      <c r="AN2" s="8"/>
      <c r="AO2" s="8"/>
      <c r="AP2" s="8"/>
      <c r="AQ2" s="9"/>
      <c r="AR2" s="9"/>
      <c r="AS2" s="9"/>
    </row>
    <row r="3" customFormat="false" ht="18.75" hidden="false" customHeight="true" outlineLevel="0" collapsed="false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6"/>
      <c r="T3" s="15" t="s">
        <v>17</v>
      </c>
      <c r="U3" s="16"/>
      <c r="V3" s="17" t="n">
        <v>10000</v>
      </c>
      <c r="W3" s="17" t="n">
        <v>15000</v>
      </c>
      <c r="X3" s="13" t="s">
        <v>18</v>
      </c>
      <c r="Y3" s="13" t="s">
        <v>18</v>
      </c>
      <c r="Z3" s="8"/>
      <c r="AA3" s="18" t="n">
        <v>1</v>
      </c>
      <c r="AB3" s="19" t="s">
        <v>19</v>
      </c>
      <c r="AC3" s="13" t="e">
        <f aca="false">HLOOKUP(F23,$AE$23:$CB$32,AB24)*AE3</f>
        <v>#N/A</v>
      </c>
      <c r="AD3" s="8"/>
      <c r="AE3" s="13" t="n">
        <f aca="false">IF(D23="excel add-ins",AF3,IF(C23="Server",AH3,AG3))</f>
        <v>0</v>
      </c>
      <c r="AF3" s="17" t="n">
        <f aca="false">IF($E$20="North America",VLOOKUP($B23,$T$3:$W$100,3,),VLOOKUP($B23,$T$3:$W$100,4,))</f>
        <v>0</v>
      </c>
      <c r="AG3" s="17" t="n">
        <f aca="false">IF($E$20="North America",VLOOKUP($B23,$T$3:$W$100,3,),VLOOKUP($B23,$T$3:$W$100,4,))</f>
        <v>0</v>
      </c>
      <c r="AH3" s="17" t="n">
        <f aca="false">IF($E$20="North America",VLOOKUP($B23,$T$3:$Y$100,5,),VLOOKUP($B23,$T$3:$Y$100,6,))</f>
        <v>0</v>
      </c>
      <c r="AI3" s="20" t="s">
        <v>20</v>
      </c>
      <c r="AJ3" s="13" t="s">
        <v>21</v>
      </c>
      <c r="AK3" s="8"/>
      <c r="AL3" s="15" t="s">
        <v>22</v>
      </c>
      <c r="AM3" s="17" t="n">
        <f aca="false">IF(G23=2,(0.2*(I23))/0.75,(0.2*(I23))/0.5)</f>
        <v>0</v>
      </c>
      <c r="AN3" s="8"/>
      <c r="AO3" s="8"/>
      <c r="AP3" s="8"/>
      <c r="AQ3" s="9"/>
      <c r="AR3" s="9"/>
      <c r="AS3" s="9"/>
    </row>
    <row r="4" customFormat="false" ht="32.25" hidden="false" customHeight="true" outlineLevel="0" collapsed="false">
      <c r="A4" s="1"/>
      <c r="B4" s="21" t="s">
        <v>23</v>
      </c>
      <c r="C4" s="22"/>
      <c r="D4" s="22"/>
      <c r="E4" s="1"/>
      <c r="F4" s="1"/>
      <c r="G4" s="23" t="s">
        <v>24</v>
      </c>
      <c r="H4" s="24"/>
      <c r="I4" s="1"/>
      <c r="J4" s="1"/>
      <c r="K4" s="1"/>
      <c r="L4" s="1"/>
      <c r="M4" s="1"/>
      <c r="N4" s="1"/>
      <c r="O4" s="1"/>
      <c r="P4" s="1"/>
      <c r="Q4" s="1"/>
      <c r="R4" s="1"/>
      <c r="S4" s="6"/>
      <c r="T4" s="15" t="s">
        <v>25</v>
      </c>
      <c r="U4" s="16"/>
      <c r="V4" s="17" t="n">
        <v>10000</v>
      </c>
      <c r="W4" s="17" t="n">
        <v>15000</v>
      </c>
      <c r="X4" s="13" t="s">
        <v>18</v>
      </c>
      <c r="Y4" s="13" t="s">
        <v>18</v>
      </c>
      <c r="Z4" s="8"/>
      <c r="AA4" s="18" t="n">
        <v>2</v>
      </c>
      <c r="AB4" s="19" t="s">
        <v>26</v>
      </c>
      <c r="AC4" s="13" t="e">
        <f aca="false">HLOOKUP(F24,$AE$23:$CB$32,AB25)*AE4</f>
        <v>#N/A</v>
      </c>
      <c r="AD4" s="8"/>
      <c r="AE4" s="13" t="n">
        <f aca="false">IF(D24="excel add-ins",AF4,IF(C24="Server",AH4,AG4))</f>
        <v>0</v>
      </c>
      <c r="AF4" s="17" t="n">
        <f aca="false">IF($E$20="North America",VLOOKUP($B24,$T$3:$W$100,3,),VLOOKUP($B24,$T$3:$W$100,4,))</f>
        <v>0</v>
      </c>
      <c r="AG4" s="17" t="n">
        <f aca="false">IF($E$20="North America",VLOOKUP($B24,$T$3:$W$100,3,),VLOOKUP($B24,$T$3:$W$100,4,))</f>
        <v>0</v>
      </c>
      <c r="AH4" s="17" t="n">
        <f aca="false">IF($E$20="North America",VLOOKUP($B24,$T$3:$Y$100,5,),VLOOKUP($B24,$T$3:$Y$100,6,))</f>
        <v>0</v>
      </c>
      <c r="AI4" s="25" t="s">
        <v>27</v>
      </c>
      <c r="AJ4" s="13" t="s">
        <v>28</v>
      </c>
      <c r="AK4" s="8"/>
      <c r="AL4" s="15" t="s">
        <v>29</v>
      </c>
      <c r="AM4" s="17" t="n">
        <f aca="false">IF(G24=2,(0.2*(I24))/0.75,(0.2*(I24))/0.5)</f>
        <v>0</v>
      </c>
      <c r="AN4" s="8"/>
      <c r="AO4" s="8"/>
      <c r="AP4" s="8"/>
      <c r="AQ4" s="9"/>
      <c r="AR4" s="9"/>
      <c r="AS4" s="9"/>
    </row>
    <row r="5" customFormat="false" ht="18" hidden="false" customHeight="false" outlineLevel="0" collapsed="false">
      <c r="A5" s="1"/>
      <c r="B5" s="26"/>
      <c r="C5" s="27"/>
      <c r="D5" s="27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6"/>
      <c r="T5" s="15" t="s">
        <v>30</v>
      </c>
      <c r="U5" s="16"/>
      <c r="V5" s="17" t="n">
        <v>20000</v>
      </c>
      <c r="W5" s="17" t="n">
        <v>30000</v>
      </c>
      <c r="X5" s="13" t="s">
        <v>18</v>
      </c>
      <c r="Y5" s="13" t="s">
        <v>18</v>
      </c>
      <c r="Z5" s="8"/>
      <c r="AA5" s="18" t="s">
        <v>31</v>
      </c>
      <c r="AB5" s="8"/>
      <c r="AC5" s="13" t="e">
        <f aca="false">HLOOKUP(F25,$AE$23:$CB$32,AB26)*AE5</f>
        <v>#N/A</v>
      </c>
      <c r="AD5" s="8"/>
      <c r="AE5" s="13" t="n">
        <f aca="false">IF(D25="excel add-ins",AF5,IF(C25="Server",AH5,AG5))</f>
        <v>0</v>
      </c>
      <c r="AF5" s="17" t="n">
        <f aca="false">IF($E$20="North America",VLOOKUP($B25,$T$3:$W$100,3,),VLOOKUP($B25,$T$3:$W$100,4,))</f>
        <v>0</v>
      </c>
      <c r="AG5" s="17" t="n">
        <f aca="false">IF($E$20="North America",VLOOKUP($B25,$T$3:$W$100,3,),VLOOKUP($B25,$T$3:$W$100,4,))</f>
        <v>0</v>
      </c>
      <c r="AH5" s="17" t="n">
        <f aca="false">IF($E$20="North America",VLOOKUP($B25,$T$3:$Y$100,5,),VLOOKUP($B25,$T$3:$Y$100,6,))</f>
        <v>0</v>
      </c>
      <c r="AI5" s="20" t="s">
        <v>32</v>
      </c>
      <c r="AJ5" s="8"/>
      <c r="AK5" s="8"/>
      <c r="AL5" s="8"/>
      <c r="AM5" s="17" t="n">
        <f aca="false">IF(G25=2,(0.2*(I25))/0.75,(0.2*(I25))/0.5)</f>
        <v>0</v>
      </c>
      <c r="AN5" s="8"/>
      <c r="AO5" s="8"/>
      <c r="AP5" s="8"/>
      <c r="AQ5" s="9"/>
      <c r="AR5" s="9"/>
      <c r="AS5" s="9"/>
    </row>
    <row r="6" customFormat="false" ht="18" hidden="false" customHeight="false" outlineLevel="0" collapsed="false">
      <c r="A6" s="1"/>
      <c r="B6" s="26" t="s">
        <v>33</v>
      </c>
      <c r="C6" s="27"/>
      <c r="D6" s="27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6"/>
      <c r="T6" s="15" t="s">
        <v>34</v>
      </c>
      <c r="U6" s="16"/>
      <c r="V6" s="17" t="n">
        <v>10000</v>
      </c>
      <c r="W6" s="17" t="n">
        <v>15000</v>
      </c>
      <c r="X6" s="13" t="s">
        <v>18</v>
      </c>
      <c r="Y6" s="13" t="s">
        <v>18</v>
      </c>
      <c r="Z6" s="8"/>
      <c r="AA6" s="8"/>
      <c r="AB6" s="8"/>
      <c r="AC6" s="13" t="e">
        <f aca="false">HLOOKUP(F26,$AE$23:$CB$32,AB27)*AE6</f>
        <v>#N/A</v>
      </c>
      <c r="AD6" s="8"/>
      <c r="AE6" s="13" t="n">
        <f aca="false">IF(D26="excel add-ins",AF6,IF(C26="Server",AH6,AG6))</f>
        <v>0</v>
      </c>
      <c r="AF6" s="17" t="n">
        <f aca="false">IF($E$20="North America",VLOOKUP($B26,$T$3:$W$100,3,),VLOOKUP($B26,$T$3:$W$100,4,))</f>
        <v>0</v>
      </c>
      <c r="AG6" s="17" t="n">
        <f aca="false">IF($E$20="North America",VLOOKUP($B26,$T$3:$W$100,3,),VLOOKUP($B26,$T$3:$W$100,4,))</f>
        <v>0</v>
      </c>
      <c r="AH6" s="17" t="n">
        <f aca="false">IF($E$20="North America",VLOOKUP($B26,$T$3:$Y$100,5,),VLOOKUP($B26,$T$3:$Y$100,6,))</f>
        <v>0</v>
      </c>
      <c r="AI6" s="20" t="s">
        <v>35</v>
      </c>
      <c r="AJ6" s="8"/>
      <c r="AK6" s="8"/>
      <c r="AL6" s="8"/>
      <c r="AM6" s="17" t="n">
        <f aca="false">IF(G26=2,(0.2*(I26))/0.75,(0.2*(I26))/0.5)</f>
        <v>0</v>
      </c>
      <c r="AN6" s="8"/>
      <c r="AO6" s="8"/>
      <c r="AP6" s="8"/>
      <c r="AQ6" s="9"/>
      <c r="AR6" s="9"/>
      <c r="AS6" s="9"/>
    </row>
    <row r="7" customFormat="false" ht="18" hidden="false" customHeight="false" outlineLevel="0" collapsed="false">
      <c r="A7" s="1"/>
      <c r="B7" s="26" t="s">
        <v>36</v>
      </c>
      <c r="C7" s="27"/>
      <c r="D7" s="27"/>
      <c r="E7" s="1"/>
      <c r="F7" s="28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6"/>
      <c r="T7" s="15" t="s">
        <v>37</v>
      </c>
      <c r="U7" s="16"/>
      <c r="V7" s="17" t="n">
        <v>6000</v>
      </c>
      <c r="W7" s="17" t="n">
        <v>9000</v>
      </c>
      <c r="X7" s="13" t="s">
        <v>18</v>
      </c>
      <c r="Y7" s="13" t="s">
        <v>18</v>
      </c>
      <c r="Z7" s="8"/>
      <c r="AA7" s="8"/>
      <c r="AB7" s="8"/>
      <c r="AC7" s="13" t="e">
        <f aca="false">HLOOKUP(F27,$AE$23:$CB$32,AB28)*AE7</f>
        <v>#N/A</v>
      </c>
      <c r="AD7" s="8"/>
      <c r="AE7" s="13" t="n">
        <f aca="false">IF(D27="excel add-ins",AF7,IF(C27="Server",AH7,AG7))</f>
        <v>0</v>
      </c>
      <c r="AF7" s="17" t="n">
        <f aca="false">IF($E$20="North America",VLOOKUP($B27,$T$3:$W$100,3,),VLOOKUP($B27,$T$3:$W$100,4,))</f>
        <v>0</v>
      </c>
      <c r="AG7" s="17" t="n">
        <f aca="false">IF($E$20="North America",VLOOKUP($B27,$T$3:$W$100,3,),VLOOKUP($B27,$T$3:$W$100,4,))</f>
        <v>0</v>
      </c>
      <c r="AH7" s="17" t="n">
        <f aca="false">IF($E$20="North America",VLOOKUP($B27,$T$3:$Y$100,5,),VLOOKUP($B27,$T$3:$Y$100,6,))</f>
        <v>0</v>
      </c>
      <c r="AI7" s="20" t="s">
        <v>38</v>
      </c>
      <c r="AJ7" s="8"/>
      <c r="AK7" s="8"/>
      <c r="AL7" s="8"/>
      <c r="AM7" s="17" t="n">
        <f aca="false">IF(G27=2,(0.2*(I27))/0.75,(0.2*(I27))/0.5)</f>
        <v>0</v>
      </c>
      <c r="AN7" s="8"/>
      <c r="AO7" s="8"/>
      <c r="AP7" s="8"/>
      <c r="AQ7" s="9"/>
      <c r="AR7" s="9"/>
      <c r="AS7" s="9"/>
    </row>
    <row r="8" customFormat="false" ht="18" hidden="false" customHeight="false" outlineLevel="0" collapsed="false">
      <c r="A8" s="1"/>
      <c r="B8" s="26" t="s">
        <v>39</v>
      </c>
      <c r="C8" s="27"/>
      <c r="D8" s="27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6"/>
      <c r="T8" s="15"/>
      <c r="U8" s="16"/>
      <c r="V8" s="17"/>
      <c r="W8" s="17"/>
      <c r="X8" s="13"/>
      <c r="Y8" s="13"/>
      <c r="Z8" s="8"/>
      <c r="AA8" s="8"/>
      <c r="AB8" s="8"/>
      <c r="AC8" s="13" t="e">
        <f aca="false">HLOOKUP(F28,$AE$23:$CB$32,AB29)*AE8</f>
        <v>#N/A</v>
      </c>
      <c r="AD8" s="8"/>
      <c r="AE8" s="13" t="n">
        <f aca="false">IF(D28="excel add-ins",AF8,IF(C28="Server",AH8,AG8))</f>
        <v>0</v>
      </c>
      <c r="AF8" s="17" t="n">
        <f aca="false">IF($E$20="North America",VLOOKUP($B28,$T$3:$W$100,3,),VLOOKUP($B28,$T$3:$W$100,4,))</f>
        <v>0</v>
      </c>
      <c r="AG8" s="17" t="n">
        <f aca="false">IF($E$20="North America",VLOOKUP($B28,$T$3:$W$100,3,),VLOOKUP($B28,$T$3:$W$100,4,))</f>
        <v>0</v>
      </c>
      <c r="AH8" s="17" t="n">
        <f aca="false">IF($E$20="North America",VLOOKUP($B28,$T$3:$Y$100,5,),VLOOKUP($B28,$T$3:$Y$100,6,))</f>
        <v>0</v>
      </c>
      <c r="AI8" s="20" t="s">
        <v>40</v>
      </c>
      <c r="AJ8" s="8"/>
      <c r="AK8" s="8"/>
      <c r="AL8" s="8"/>
      <c r="AM8" s="17" t="n">
        <f aca="false">IF(G28=2,(0.2*(I28))/0.75,(0.2*(I28))/0.5)</f>
        <v>0</v>
      </c>
      <c r="AN8" s="8"/>
      <c r="AO8" s="8"/>
      <c r="AP8" s="8"/>
      <c r="AQ8" s="9"/>
      <c r="AR8" s="9"/>
      <c r="AS8" s="9"/>
    </row>
    <row r="9" customFormat="false" ht="18" hidden="false" customHeight="false" outlineLevel="0" collapsed="false">
      <c r="A9" s="1"/>
      <c r="B9" s="26" t="s">
        <v>41</v>
      </c>
      <c r="C9" s="27"/>
      <c r="D9" s="27"/>
      <c r="E9" s="1"/>
      <c r="F9" s="29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6"/>
      <c r="T9" s="15" t="s">
        <v>42</v>
      </c>
      <c r="U9" s="16"/>
      <c r="V9" s="17" t="n">
        <v>28000</v>
      </c>
      <c r="W9" s="17" t="n">
        <v>36000</v>
      </c>
      <c r="X9" s="13" t="s">
        <v>18</v>
      </c>
      <c r="Y9" s="13" t="s">
        <v>18</v>
      </c>
      <c r="Z9" s="8"/>
      <c r="AA9" s="8"/>
      <c r="AB9" s="8"/>
      <c r="AC9" s="13" t="e">
        <f aca="false">HLOOKUP(F29,$AE$23:$CB$32,AB30)*AE9</f>
        <v>#N/A</v>
      </c>
      <c r="AD9" s="8"/>
      <c r="AE9" s="13" t="n">
        <f aca="false">IF(D29="excel add-ins",AF9,IF(C29="Server",AH9,AG9))</f>
        <v>0</v>
      </c>
      <c r="AF9" s="17" t="n">
        <f aca="false">IF($E$20="North America",VLOOKUP($B29,$T$3:$W$100,3,),VLOOKUP($B29,$T$3:$W$100,4,))</f>
        <v>0</v>
      </c>
      <c r="AG9" s="17" t="n">
        <f aca="false">IF($E$20="North America",VLOOKUP($B29,$T$3:$W$100,3,),VLOOKUP($B29,$T$3:$W$100,4,))</f>
        <v>0</v>
      </c>
      <c r="AH9" s="17" t="n">
        <f aca="false">IF($E$20="North America",VLOOKUP($B29,$T$3:$Y$100,5,),VLOOKUP($B29,$T$3:$Y$100,6,))</f>
        <v>0</v>
      </c>
      <c r="AI9" s="20" t="s">
        <v>43</v>
      </c>
      <c r="AJ9" s="8"/>
      <c r="AK9" s="8"/>
      <c r="AL9" s="8"/>
      <c r="AM9" s="17" t="n">
        <f aca="false">IF(G29=2,(0.2*(I29))/0.75,(0.2*(I29))/0.5)</f>
        <v>0</v>
      </c>
      <c r="AN9" s="8"/>
      <c r="AO9" s="8"/>
      <c r="AP9" s="8"/>
      <c r="AQ9" s="9"/>
      <c r="AR9" s="9"/>
      <c r="AS9" s="9"/>
    </row>
    <row r="10" customFormat="false" ht="12.75" hidden="false" customHeight="false" outlineLevel="0" collapsed="false">
      <c r="A10" s="1"/>
      <c r="B10" s="30"/>
      <c r="C10" s="27"/>
      <c r="D10" s="27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6"/>
      <c r="T10" s="15" t="s">
        <v>44</v>
      </c>
      <c r="U10" s="16"/>
      <c r="V10" s="17" t="n">
        <v>10000</v>
      </c>
      <c r="W10" s="17" t="n">
        <v>15000</v>
      </c>
      <c r="X10" s="13" t="s">
        <v>18</v>
      </c>
      <c r="Y10" s="13" t="s">
        <v>18</v>
      </c>
      <c r="Z10" s="8"/>
      <c r="AA10" s="8"/>
      <c r="AB10" s="8"/>
      <c r="AC10" s="13" t="n">
        <f aca="false">HLOOKUP(F30,$AE$23:$CB$32,AB31)*AE10</f>
        <v>3000</v>
      </c>
      <c r="AD10" s="8"/>
      <c r="AE10" s="13" t="n">
        <f aca="false">IF(D30="excel add-ins",AF10,IF(C30="Server",AH10,AG10))</f>
        <v>3000</v>
      </c>
      <c r="AF10" s="17" t="n">
        <f aca="false">IF($E$20="North America",VLOOKUP($B30,$T$104:$W$106,3,),VLOOKUP($B30,$T$104:$W$106,4,))</f>
        <v>3000</v>
      </c>
      <c r="AG10" s="17" t="n">
        <f aca="false">IF($E$20="North America",VLOOKUP($B30,$T$104:$W$106,3,),VLOOKUP($B30,$T$104:$W$106,4,))</f>
        <v>3000</v>
      </c>
      <c r="AH10" s="17" t="n">
        <f aca="false">IF($E$20="North America",VLOOKUP($B30,$T$104:$Y$106,5,),VLOOKUP($B30,$T$104:$Y$106,6,))</f>
        <v>4500</v>
      </c>
      <c r="AI10" s="8"/>
      <c r="AJ10" s="8"/>
      <c r="AK10" s="8"/>
      <c r="AL10" s="8"/>
      <c r="AM10" s="17" t="n">
        <f aca="false">IF(G30=2,(0.2*(I30))/0.75,(0.2*(I30))/0.5)</f>
        <v>14400</v>
      </c>
      <c r="AN10" s="8"/>
      <c r="AO10" s="8"/>
      <c r="AP10" s="8"/>
      <c r="AQ10" s="9"/>
      <c r="AR10" s="9"/>
      <c r="AS10" s="9"/>
    </row>
    <row r="11" customFormat="false" ht="18" hidden="false" customHeight="false" outlineLevel="0" collapsed="false">
      <c r="A11" s="1"/>
      <c r="B11" s="26"/>
      <c r="C11" s="27"/>
      <c r="D11" s="27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6"/>
      <c r="T11" s="15" t="s">
        <v>45</v>
      </c>
      <c r="U11" s="16"/>
      <c r="V11" s="17" t="n">
        <v>2000</v>
      </c>
      <c r="W11" s="17" t="n">
        <v>3000</v>
      </c>
      <c r="X11" s="13" t="s">
        <v>18</v>
      </c>
      <c r="Y11" s="13" t="s">
        <v>18</v>
      </c>
      <c r="Z11" s="8"/>
      <c r="AA11" s="8"/>
      <c r="AB11" s="8"/>
      <c r="AC11" s="13" t="n">
        <f aca="false">HLOOKUP(F31,$AE$23:$CB$32,AB32)*AE11</f>
        <v>0</v>
      </c>
      <c r="AD11" s="8"/>
      <c r="AE11" s="13" t="n">
        <f aca="false">IF(D31="excel add-ins",AF11,IF(C31="Server",AH11,AG11))</f>
        <v>0</v>
      </c>
      <c r="AF11" s="17" t="n">
        <f aca="false">IF($E$20="North America",VLOOKUP($B31,$T$104:$W$106,3,),VLOOKUP($B31,$T$104:$W$106,4,))</f>
        <v>0</v>
      </c>
      <c r="AG11" s="17" t="n">
        <f aca="false">IF($E$20="North America",VLOOKUP($B31,$T$104:$W$106,3,),VLOOKUP($B31,$T$104:$W$106,4,))</f>
        <v>0</v>
      </c>
      <c r="AH11" s="17" t="n">
        <f aca="false">IF($E$20="North America",VLOOKUP($B31,$T$104:$Y$106,5,),VLOOKUP($B31,$T$104:$Y$106,6,))</f>
        <v>0</v>
      </c>
      <c r="AI11" s="8"/>
      <c r="AJ11" s="8"/>
      <c r="AK11" s="8"/>
      <c r="AL11" s="8"/>
      <c r="AM11" s="17" t="n">
        <f aca="false">IF(G31=2,(0.2*(I31))/0.75,(0.2*(I31))/0.5)</f>
        <v>0</v>
      </c>
      <c r="AN11" s="8"/>
      <c r="AO11" s="8"/>
      <c r="AP11" s="8"/>
      <c r="AQ11" s="9"/>
      <c r="AR11" s="9"/>
      <c r="AS11" s="9"/>
    </row>
    <row r="12" customFormat="false" ht="18" hidden="false" customHeight="false" outlineLevel="0" collapsed="false">
      <c r="A12" s="1"/>
      <c r="B12" s="26" t="s">
        <v>46</v>
      </c>
      <c r="C12" s="27"/>
      <c r="D12" s="27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6"/>
      <c r="T12" s="15" t="s">
        <v>47</v>
      </c>
      <c r="U12" s="16"/>
      <c r="V12" s="17" t="n">
        <v>7500</v>
      </c>
      <c r="W12" s="17" t="n">
        <v>9000</v>
      </c>
      <c r="X12" s="13" t="s">
        <v>18</v>
      </c>
      <c r="Y12" s="13" t="s">
        <v>18</v>
      </c>
      <c r="Z12" s="20" t="s">
        <v>48</v>
      </c>
      <c r="AA12" s="13" t="s">
        <v>49</v>
      </c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9"/>
      <c r="AR12" s="9"/>
      <c r="AS12" s="9"/>
    </row>
    <row r="13" customFormat="false" ht="18" hidden="false" customHeight="false" outlineLevel="0" collapsed="false">
      <c r="A13" s="1"/>
      <c r="B13" s="3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6"/>
      <c r="T13" s="15" t="s">
        <v>50</v>
      </c>
      <c r="U13" s="16"/>
      <c r="V13" s="17" t="n">
        <v>1000</v>
      </c>
      <c r="W13" s="17" t="n">
        <v>1500</v>
      </c>
      <c r="X13" s="13" t="s">
        <v>18</v>
      </c>
      <c r="Y13" s="13" t="s">
        <v>18</v>
      </c>
      <c r="Z13" s="32" t="n">
        <v>0</v>
      </c>
      <c r="AA13" s="33" t="n">
        <v>0</v>
      </c>
      <c r="AB13" s="8"/>
      <c r="AC13" s="34"/>
      <c r="AD13" s="13"/>
      <c r="AE13" s="13"/>
      <c r="AF13" s="13" t="s">
        <v>49</v>
      </c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</row>
    <row r="14" customFormat="false" ht="25.5" hidden="false" customHeight="false" outlineLevel="0" collapsed="false">
      <c r="A14" s="35" t="s">
        <v>51</v>
      </c>
      <c r="B14" s="36"/>
      <c r="C14" s="36"/>
      <c r="D14" s="36"/>
      <c r="E14" s="36"/>
      <c r="F14" s="36"/>
      <c r="G14" s="36"/>
      <c r="H14" s="36"/>
      <c r="I14" s="37"/>
      <c r="J14" s="37"/>
      <c r="K14" s="37"/>
      <c r="L14" s="37"/>
      <c r="M14" s="38"/>
      <c r="O14" s="1"/>
      <c r="P14" s="1"/>
      <c r="Q14" s="1"/>
      <c r="R14" s="1"/>
      <c r="S14" s="6"/>
      <c r="T14" s="15" t="s">
        <v>52</v>
      </c>
      <c r="U14" s="16"/>
      <c r="V14" s="17" t="n">
        <v>4000</v>
      </c>
      <c r="W14" s="17" t="n">
        <v>6000</v>
      </c>
      <c r="X14" s="13" t="s">
        <v>18</v>
      </c>
      <c r="Y14" s="13" t="s">
        <v>18</v>
      </c>
      <c r="Z14" s="32" t="n">
        <v>1</v>
      </c>
      <c r="AA14" s="33" t="n">
        <v>1</v>
      </c>
      <c r="AB14" s="8"/>
      <c r="AC14" s="34"/>
      <c r="AD14" s="39" t="s">
        <v>53</v>
      </c>
      <c r="AE14" s="13"/>
      <c r="AF14" s="40" t="n">
        <v>2</v>
      </c>
      <c r="AG14" s="40" t="n">
        <v>3</v>
      </c>
      <c r="AH14" s="40" t="n">
        <v>4</v>
      </c>
      <c r="AI14" s="40" t="n">
        <v>5</v>
      </c>
      <c r="AJ14" s="40" t="n">
        <v>6</v>
      </c>
      <c r="AK14" s="40" t="n">
        <v>7</v>
      </c>
      <c r="AL14" s="40" t="n">
        <v>8</v>
      </c>
      <c r="AM14" s="40" t="n">
        <v>9</v>
      </c>
      <c r="AN14" s="40" t="n">
        <v>10</v>
      </c>
      <c r="AO14" s="40" t="n">
        <v>11</v>
      </c>
      <c r="AP14" s="40" t="n">
        <v>12</v>
      </c>
      <c r="AQ14" s="40" t="n">
        <v>13</v>
      </c>
      <c r="AR14" s="40" t="n">
        <v>14</v>
      </c>
      <c r="AS14" s="40" t="n">
        <v>15</v>
      </c>
      <c r="AT14" s="40" t="n">
        <v>16</v>
      </c>
      <c r="AU14" s="40" t="n">
        <v>17</v>
      </c>
      <c r="AV14" s="40" t="n">
        <v>18</v>
      </c>
      <c r="AW14" s="40" t="n">
        <v>19</v>
      </c>
      <c r="AX14" s="40" t="n">
        <v>20</v>
      </c>
      <c r="AY14" s="40" t="n">
        <v>21</v>
      </c>
      <c r="AZ14" s="40" t="n">
        <v>22</v>
      </c>
      <c r="BA14" s="40" t="n">
        <v>23</v>
      </c>
      <c r="BB14" s="40" t="n">
        <v>24</v>
      </c>
      <c r="BC14" s="40" t="n">
        <v>25</v>
      </c>
      <c r="BD14" s="40" t="n">
        <v>26</v>
      </c>
      <c r="BE14" s="40" t="n">
        <v>27</v>
      </c>
      <c r="BF14" s="40" t="n">
        <v>28</v>
      </c>
      <c r="BG14" s="40" t="n">
        <v>29</v>
      </c>
      <c r="BH14" s="40" t="n">
        <v>30</v>
      </c>
      <c r="BI14" s="40" t="n">
        <v>31</v>
      </c>
      <c r="BJ14" s="40" t="n">
        <v>32</v>
      </c>
      <c r="BK14" s="40" t="n">
        <v>33</v>
      </c>
      <c r="BL14" s="40" t="n">
        <v>34</v>
      </c>
      <c r="BM14" s="40" t="n">
        <v>35</v>
      </c>
      <c r="BN14" s="40" t="n">
        <v>36</v>
      </c>
      <c r="BO14" s="40" t="n">
        <v>37</v>
      </c>
      <c r="BP14" s="40" t="n">
        <v>38</v>
      </c>
      <c r="BQ14" s="40" t="n">
        <v>39</v>
      </c>
      <c r="BR14" s="40" t="n">
        <v>40</v>
      </c>
      <c r="BS14" s="40" t="n">
        <v>41</v>
      </c>
      <c r="BT14" s="40" t="n">
        <v>42</v>
      </c>
      <c r="BU14" s="40" t="n">
        <v>43</v>
      </c>
      <c r="BV14" s="40" t="n">
        <v>44</v>
      </c>
      <c r="BW14" s="40" t="n">
        <v>45</v>
      </c>
      <c r="BX14" s="40" t="n">
        <v>46</v>
      </c>
      <c r="BY14" s="40" t="n">
        <v>47</v>
      </c>
      <c r="BZ14" s="40" t="n">
        <v>48</v>
      </c>
      <c r="CA14" s="40" t="n">
        <v>49</v>
      </c>
      <c r="CB14" s="40" t="n">
        <v>50</v>
      </c>
    </row>
    <row r="15" customFormat="false" ht="18.75" hidden="false" customHeight="false" outlineLevel="0" collapsed="false">
      <c r="A15" s="1"/>
      <c r="B15" s="4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6"/>
      <c r="T15" s="15" t="s">
        <v>54</v>
      </c>
      <c r="U15" s="16"/>
      <c r="V15" s="17" t="n">
        <v>4000</v>
      </c>
      <c r="W15" s="17" t="n">
        <v>6000</v>
      </c>
      <c r="X15" s="13" t="s">
        <v>18</v>
      </c>
      <c r="Y15" s="13" t="s">
        <v>18</v>
      </c>
      <c r="Z15" s="32" t="n">
        <f aca="false">Z14+1</f>
        <v>2</v>
      </c>
      <c r="AA15" s="33" t="n">
        <v>2</v>
      </c>
      <c r="AB15" s="8"/>
      <c r="AC15" s="34" t="n">
        <f aca="false">E23+2</f>
        <v>2</v>
      </c>
      <c r="AD15" s="39"/>
      <c r="AE15" s="13" t="n">
        <v>0</v>
      </c>
      <c r="AF15" s="40" t="s">
        <v>55</v>
      </c>
      <c r="AG15" s="40" t="s">
        <v>55</v>
      </c>
      <c r="AH15" s="40" t="s">
        <v>55</v>
      </c>
      <c r="AI15" s="40" t="s">
        <v>55</v>
      </c>
      <c r="AJ15" s="40" t="s">
        <v>55</v>
      </c>
      <c r="AK15" s="40" t="n">
        <f aca="false">((SQRT(6)-SQRT($AE15))+(($AE15+AK$14-6)*0.2))</f>
        <v>2.64948974278318</v>
      </c>
      <c r="AL15" s="40" t="n">
        <f aca="false">((SQRT(6)-SQRT($AE15))+(($AE15+AL$14-6)*0.2))</f>
        <v>2.84948974278318</v>
      </c>
      <c r="AM15" s="40" t="n">
        <f aca="false">((SQRT(6)-SQRT($AE15))+(($AE15+AM$14-6)*0.2))</f>
        <v>3.04948974278318</v>
      </c>
      <c r="AN15" s="40" t="n">
        <f aca="false">((SQRT(6)-SQRT($AE15))+(($AE15+AN$14-6)*0.2))</f>
        <v>3.24948974278318</v>
      </c>
      <c r="AO15" s="40" t="n">
        <f aca="false">((SQRT(6)-SQRT($AE15))+(($AE15+AO$14-6)*0.2))</f>
        <v>3.44948974278318</v>
      </c>
      <c r="AP15" s="40" t="n">
        <f aca="false">((SQRT(6)-SQRT($AE15))+(($AE15+AP$14-6)*0.2))</f>
        <v>3.64948974278318</v>
      </c>
      <c r="AQ15" s="40" t="n">
        <f aca="false">((SQRT(6)-SQRT($AE15))+(($AE15+AQ$14-6)*0.2))</f>
        <v>3.84948974278318</v>
      </c>
      <c r="AR15" s="40" t="n">
        <f aca="false">((SQRT(6)-SQRT($AE15))+(($AE15+AR$14-6)*0.2))</f>
        <v>4.04948974278318</v>
      </c>
      <c r="AS15" s="40" t="n">
        <f aca="false">((SQRT(6)-SQRT($AE15))+(($AE15+AS$14-6)*0.2))</f>
        <v>4.24948974278318</v>
      </c>
      <c r="AT15" s="40" t="n">
        <f aca="false">((SQRT(6)-SQRT($AE15))+(($AE15+AT$14-6)*0.2))</f>
        <v>4.44948974278318</v>
      </c>
      <c r="AU15" s="40" t="n">
        <f aca="false">((SQRT(6)-SQRT($AE15))+(($AE15+AU$14-6)*0.2))</f>
        <v>4.64948974278318</v>
      </c>
      <c r="AV15" s="40" t="n">
        <f aca="false">((SQRT(6)-SQRT($AE15))+(($AE15+AV$14-6)*0.2))</f>
        <v>4.84948974278318</v>
      </c>
      <c r="AW15" s="40" t="n">
        <f aca="false">((SQRT(6)-SQRT($AE15))+(($AE15+AW$14-6)*0.2))</f>
        <v>5.04948974278318</v>
      </c>
      <c r="AX15" s="40" t="n">
        <f aca="false">((SQRT(6)-SQRT($AE15))+(($AE15+AX$14-6)*0.2))</f>
        <v>5.24948974278318</v>
      </c>
      <c r="AY15" s="40" t="n">
        <f aca="false">((SQRT(6)-SQRT($AE15))+(($AE15+AY$14-6)*0.2))</f>
        <v>5.44948974278318</v>
      </c>
      <c r="AZ15" s="40" t="n">
        <f aca="false">((SQRT(6)-SQRT($AE15))+(($AE15+AZ$14-6)*0.2))</f>
        <v>5.64948974278318</v>
      </c>
      <c r="BA15" s="40" t="n">
        <f aca="false">((SQRT(6)-SQRT($AE15))+(($AE15+BA$14-6)*0.2))</f>
        <v>5.84948974278318</v>
      </c>
      <c r="BB15" s="40" t="n">
        <f aca="false">((SQRT(6)-SQRT($AE15))+(($AE15+BB$14-6)*0.2))</f>
        <v>6.04948974278318</v>
      </c>
      <c r="BC15" s="40" t="n">
        <f aca="false">((SQRT(6)-SQRT($AE15))+(($AE15+BC$14-6)*0.2))</f>
        <v>6.24948974278318</v>
      </c>
      <c r="BD15" s="40" t="n">
        <f aca="false">((SQRT(6)-SQRT($AE15))+(($AE15+BD$14-6)*0.2))</f>
        <v>6.44948974278318</v>
      </c>
      <c r="BE15" s="40" t="n">
        <f aca="false">((SQRT(6)-SQRT($AE15))+(($AE15+BE$14-6)*0.2))</f>
        <v>6.64948974278318</v>
      </c>
      <c r="BF15" s="40" t="n">
        <f aca="false">((SQRT(6)-SQRT($AE15))+(($AE15+BF$14-6)*0.2))</f>
        <v>6.84948974278318</v>
      </c>
      <c r="BG15" s="40" t="n">
        <f aca="false">((SQRT(6)-SQRT($AE15))+(($AE15+BG$14-6)*0.2))</f>
        <v>7.04948974278318</v>
      </c>
      <c r="BH15" s="40" t="n">
        <f aca="false">((SQRT(6)-SQRT($AE15))+(($AE15+BH$14-6)*0.2))</f>
        <v>7.24948974278318</v>
      </c>
      <c r="BI15" s="40" t="n">
        <f aca="false">((SQRT(6)-SQRT($AE15))+(($AE15+BI$14-6)*0.2))</f>
        <v>7.44948974278318</v>
      </c>
      <c r="BJ15" s="40" t="n">
        <f aca="false">((SQRT(6)-SQRT($AE15))+(($AE15+BJ$14-6)*0.2))</f>
        <v>7.64948974278318</v>
      </c>
      <c r="BK15" s="40" t="n">
        <f aca="false">((SQRT(6)-SQRT($AE15))+(($AE15+BK$14-6)*0.2))</f>
        <v>7.84948974278318</v>
      </c>
      <c r="BL15" s="40" t="n">
        <f aca="false">((SQRT(6)-SQRT($AE15))+(($AE15+BL$14-6)*0.2))</f>
        <v>8.04948974278318</v>
      </c>
      <c r="BM15" s="40" t="n">
        <f aca="false">((SQRT(6)-SQRT($AE15))+(($AE15+BM$14-6)*0.2))</f>
        <v>8.24948974278318</v>
      </c>
      <c r="BN15" s="40" t="n">
        <f aca="false">((SQRT(6)-SQRT($AE15))+(($AE15+BN$14-6)*0.2))</f>
        <v>8.44948974278318</v>
      </c>
      <c r="BO15" s="40" t="n">
        <f aca="false">((SQRT(6)-SQRT($AE15))+(($AE15+BO$14-6)*0.2))</f>
        <v>8.64948974278318</v>
      </c>
      <c r="BP15" s="40" t="n">
        <f aca="false">((SQRT(6)-SQRT($AE15))+(($AE15+BP$14-6)*0.2))</f>
        <v>8.84948974278318</v>
      </c>
      <c r="BQ15" s="40" t="n">
        <f aca="false">((SQRT(6)-SQRT($AE15))+(($AE15+BQ$14-6)*0.2))</f>
        <v>9.04948974278318</v>
      </c>
      <c r="BR15" s="40" t="n">
        <f aca="false">((SQRT(6)-SQRT($AE15))+(($AE15+BR$14-6)*0.2))</f>
        <v>9.24948974278318</v>
      </c>
      <c r="BS15" s="40" t="n">
        <f aca="false">((SQRT(6)-SQRT($AE15))+(($AE15+BS$14-6)*0.2))</f>
        <v>9.44948974278318</v>
      </c>
      <c r="BT15" s="40" t="n">
        <f aca="false">((SQRT(6)-SQRT($AE15))+(($AE15+BT$14-6)*0.2))</f>
        <v>9.64948974278318</v>
      </c>
      <c r="BU15" s="40" t="n">
        <f aca="false">((SQRT(6)-SQRT($AE15))+(($AE15+BU$14-6)*0.2))</f>
        <v>9.84948974278318</v>
      </c>
      <c r="BV15" s="40" t="n">
        <f aca="false">((SQRT(6)-SQRT($AE15))+(($AE15+BV$14-6)*0.2))</f>
        <v>10.0494897427832</v>
      </c>
      <c r="BW15" s="40" t="n">
        <f aca="false">((SQRT(6)-SQRT($AE15))+(($AE15+BW$14-6)*0.2))</f>
        <v>10.2494897427832</v>
      </c>
      <c r="BX15" s="40" t="n">
        <f aca="false">((SQRT(6)-SQRT($AE15))+(($AE15+BX$14-6)*0.2))</f>
        <v>10.4494897427832</v>
      </c>
      <c r="BY15" s="40" t="n">
        <f aca="false">((SQRT(6)-SQRT($AE15))+(($AE15+BY$14-6)*0.2))</f>
        <v>10.6494897427832</v>
      </c>
      <c r="BZ15" s="40" t="n">
        <f aca="false">((SQRT(6)-SQRT($AE15))+(($AE15+BZ$14-6)*0.2))</f>
        <v>10.8494897427832</v>
      </c>
      <c r="CA15" s="40" t="n">
        <f aca="false">((SQRT(6)-SQRT($AE15))+(($AE15+CA$14-6)*0.2))</f>
        <v>11.0494897427832</v>
      </c>
      <c r="CB15" s="40" t="n">
        <f aca="false">((SQRT(6)-SQRT($AE15))+(($AE15+CB$14-6)*0.2))</f>
        <v>11.2494897427832</v>
      </c>
    </row>
    <row r="16" customFormat="false" ht="18" hidden="false" customHeight="false" outlineLevel="0" collapsed="false">
      <c r="A16" s="1"/>
      <c r="B16" s="31"/>
      <c r="C16" s="1"/>
      <c r="D16" s="1"/>
      <c r="E16" s="1"/>
      <c r="F16" s="1"/>
      <c r="G16" s="1"/>
      <c r="H16" s="1"/>
      <c r="I16" s="1" t="s">
        <v>56</v>
      </c>
      <c r="J16" s="1"/>
      <c r="K16" s="1"/>
      <c r="L16" s="1"/>
      <c r="M16" s="1"/>
      <c r="N16" s="1"/>
      <c r="O16" s="1"/>
      <c r="P16" s="1"/>
      <c r="Q16" s="1"/>
      <c r="R16" s="1"/>
      <c r="S16" s="6"/>
      <c r="T16" s="15" t="s">
        <v>57</v>
      </c>
      <c r="U16" s="16"/>
      <c r="V16" s="17" t="n">
        <v>4000</v>
      </c>
      <c r="W16" s="17" t="n">
        <v>6000</v>
      </c>
      <c r="X16" s="13" t="s">
        <v>18</v>
      </c>
      <c r="Y16" s="13" t="s">
        <v>18</v>
      </c>
      <c r="Z16" s="32" t="n">
        <f aca="false">Z15+1</f>
        <v>3</v>
      </c>
      <c r="AA16" s="33" t="n">
        <v>3</v>
      </c>
      <c r="AB16" s="8"/>
      <c r="AC16" s="34" t="n">
        <f aca="false">E24+2</f>
        <v>2</v>
      </c>
      <c r="AD16" s="39"/>
      <c r="AE16" s="13" t="n">
        <v>1</v>
      </c>
      <c r="AF16" s="40" t="s">
        <v>55</v>
      </c>
      <c r="AG16" s="40" t="s">
        <v>55</v>
      </c>
      <c r="AH16" s="40" t="s">
        <v>55</v>
      </c>
      <c r="AI16" s="40" t="s">
        <v>55</v>
      </c>
      <c r="AJ16" s="40" t="n">
        <f aca="false">((SQRT(6)-SQRT($AE16))+(($AE16+AJ$14-6)*0.2))</f>
        <v>1.64948974278318</v>
      </c>
      <c r="AK16" s="40" t="n">
        <f aca="false">((SQRT(6)-SQRT($AE16))+(($AE16+AK$14-6)*0.2))</f>
        <v>1.84948974278318</v>
      </c>
      <c r="AL16" s="40" t="n">
        <f aca="false">((SQRT(6)-SQRT($AE16))+(($AE16+AL$14-6)*0.2))</f>
        <v>2.04948974278318</v>
      </c>
      <c r="AM16" s="40" t="n">
        <f aca="false">((SQRT(6)-SQRT($AE16))+(($AE16+AM$14-6)*0.2))</f>
        <v>2.24948974278318</v>
      </c>
      <c r="AN16" s="40" t="n">
        <f aca="false">((SQRT(6)-SQRT($AE16))+(($AE16+AN$14-6)*0.2))</f>
        <v>2.44948974278318</v>
      </c>
      <c r="AO16" s="40" t="n">
        <f aca="false">((SQRT(6)-SQRT($AE16))+(($AE16+AO$14-6)*0.2))</f>
        <v>2.64948974278318</v>
      </c>
      <c r="AP16" s="40" t="n">
        <f aca="false">((SQRT(6)-SQRT($AE16))+(($AE16+AP$14-6)*0.2))</f>
        <v>2.84948974278318</v>
      </c>
      <c r="AQ16" s="40" t="n">
        <f aca="false">((SQRT(6)-SQRT($AE16))+(($AE16+AQ$14-6)*0.2))</f>
        <v>3.04948974278318</v>
      </c>
      <c r="AR16" s="40" t="n">
        <f aca="false">((SQRT(6)-SQRT($AE16))+(($AE16+AR$14-6)*0.2))</f>
        <v>3.24948974278318</v>
      </c>
      <c r="AS16" s="40" t="n">
        <f aca="false">((SQRT(6)-SQRT($AE16))+(($AE16+AS$14-6)*0.2))</f>
        <v>3.44948974278318</v>
      </c>
      <c r="AT16" s="40" t="n">
        <f aca="false">((SQRT(6)-SQRT($AE16))+(($AE16+AT$14-6)*0.2))</f>
        <v>3.64948974278318</v>
      </c>
      <c r="AU16" s="40" t="n">
        <f aca="false">((SQRT(6)-SQRT($AE16))+(($AE16+AU$14-6)*0.2))</f>
        <v>3.84948974278318</v>
      </c>
      <c r="AV16" s="40" t="n">
        <f aca="false">((SQRT(6)-SQRT($AE16))+(($AE16+AV$14-6)*0.2))</f>
        <v>4.04948974278318</v>
      </c>
      <c r="AW16" s="40" t="n">
        <f aca="false">((SQRT(6)-SQRT($AE16))+(($AE16+AW$14-6)*0.2))</f>
        <v>4.24948974278318</v>
      </c>
      <c r="AX16" s="40" t="n">
        <f aca="false">((SQRT(6)-SQRT($AE16))+(($AE16+AX$14-6)*0.2))</f>
        <v>4.44948974278318</v>
      </c>
      <c r="AY16" s="40" t="n">
        <f aca="false">((SQRT(6)-SQRT($AE16))+(($AE16+AY$14-6)*0.2))</f>
        <v>4.64948974278318</v>
      </c>
      <c r="AZ16" s="40" t="n">
        <f aca="false">((SQRT(6)-SQRT($AE16))+(($AE16+AZ$14-6)*0.2))</f>
        <v>4.84948974278318</v>
      </c>
      <c r="BA16" s="40" t="n">
        <f aca="false">((SQRT(6)-SQRT($AE16))+(($AE16+BA$14-6)*0.2))</f>
        <v>5.04948974278318</v>
      </c>
      <c r="BB16" s="40" t="n">
        <f aca="false">((SQRT(6)-SQRT($AE16))+(($AE16+BB$14-6)*0.2))</f>
        <v>5.24948974278318</v>
      </c>
      <c r="BC16" s="40" t="n">
        <f aca="false">((SQRT(6)-SQRT($AE16))+(($AE16+BC$14-6)*0.2))</f>
        <v>5.44948974278318</v>
      </c>
      <c r="BD16" s="40" t="n">
        <f aca="false">((SQRT(6)-SQRT($AE16))+(($AE16+BD$14-6)*0.2))</f>
        <v>5.64948974278318</v>
      </c>
      <c r="BE16" s="40" t="n">
        <f aca="false">((SQRT(6)-SQRT($AE16))+(($AE16+BE$14-6)*0.2))</f>
        <v>5.84948974278318</v>
      </c>
      <c r="BF16" s="40" t="n">
        <f aca="false">((SQRT(6)-SQRT($AE16))+(($AE16+BF$14-6)*0.2))</f>
        <v>6.04948974278318</v>
      </c>
      <c r="BG16" s="40" t="n">
        <f aca="false">((SQRT(6)-SQRT($AE16))+(($AE16+BG$14-6)*0.2))</f>
        <v>6.24948974278318</v>
      </c>
      <c r="BH16" s="40" t="n">
        <f aca="false">((SQRT(6)-SQRT($AE16))+(($AE16+BH$14-6)*0.2))</f>
        <v>6.44948974278318</v>
      </c>
      <c r="BI16" s="40" t="n">
        <f aca="false">((SQRT(6)-SQRT($AE16))+(($AE16+BI$14-6)*0.2))</f>
        <v>6.64948974278318</v>
      </c>
      <c r="BJ16" s="40" t="n">
        <f aca="false">((SQRT(6)-SQRT($AE16))+(($AE16+BJ$14-6)*0.2))</f>
        <v>6.84948974278318</v>
      </c>
      <c r="BK16" s="40" t="n">
        <f aca="false">((SQRT(6)-SQRT($AE16))+(($AE16+BK$14-6)*0.2))</f>
        <v>7.04948974278318</v>
      </c>
      <c r="BL16" s="40" t="n">
        <f aca="false">((SQRT(6)-SQRT($AE16))+(($AE16+BL$14-6)*0.2))</f>
        <v>7.24948974278318</v>
      </c>
      <c r="BM16" s="40" t="n">
        <f aca="false">((SQRT(6)-SQRT($AE16))+(($AE16+BM$14-6)*0.2))</f>
        <v>7.44948974278318</v>
      </c>
      <c r="BN16" s="40" t="n">
        <f aca="false">((SQRT(6)-SQRT($AE16))+(($AE16+BN$14-6)*0.2))</f>
        <v>7.64948974278318</v>
      </c>
      <c r="BO16" s="40" t="n">
        <f aca="false">((SQRT(6)-SQRT($AE16))+(($AE16+BO$14-6)*0.2))</f>
        <v>7.84948974278318</v>
      </c>
      <c r="BP16" s="40" t="n">
        <f aca="false">((SQRT(6)-SQRT($AE16))+(($AE16+BP$14-6)*0.2))</f>
        <v>8.04948974278318</v>
      </c>
      <c r="BQ16" s="40" t="n">
        <f aca="false">((SQRT(6)-SQRT($AE16))+(($AE16+BQ$14-6)*0.2))</f>
        <v>8.24948974278318</v>
      </c>
      <c r="BR16" s="40" t="n">
        <f aca="false">((SQRT(6)-SQRT($AE16))+(($AE16+BR$14-6)*0.2))</f>
        <v>8.44948974278318</v>
      </c>
      <c r="BS16" s="40" t="n">
        <f aca="false">((SQRT(6)-SQRT($AE16))+(($AE16+BS$14-6)*0.2))</f>
        <v>8.64948974278318</v>
      </c>
      <c r="BT16" s="40" t="n">
        <f aca="false">((SQRT(6)-SQRT($AE16))+(($AE16+BT$14-6)*0.2))</f>
        <v>8.84948974278318</v>
      </c>
      <c r="BU16" s="40" t="n">
        <f aca="false">((SQRT(6)-SQRT($AE16))+(($AE16+BU$14-6)*0.2))</f>
        <v>9.04948974278318</v>
      </c>
      <c r="BV16" s="40" t="n">
        <f aca="false">((SQRT(6)-SQRT($AE16))+(($AE16+BV$14-6)*0.2))</f>
        <v>9.24948974278318</v>
      </c>
      <c r="BW16" s="40" t="n">
        <f aca="false">((SQRT(6)-SQRT($AE16))+(($AE16+BW$14-6)*0.2))</f>
        <v>9.44948974278318</v>
      </c>
      <c r="BX16" s="40" t="n">
        <f aca="false">((SQRT(6)-SQRT($AE16))+(($AE16+BX$14-6)*0.2))</f>
        <v>9.64948974278318</v>
      </c>
      <c r="BY16" s="40" t="n">
        <f aca="false">((SQRT(6)-SQRT($AE16))+(($AE16+BY$14-6)*0.2))</f>
        <v>9.84948974278318</v>
      </c>
      <c r="BZ16" s="40" t="n">
        <f aca="false">((SQRT(6)-SQRT($AE16))+(($AE16+BZ$14-6)*0.2))</f>
        <v>10.0494897427832</v>
      </c>
      <c r="CA16" s="40" t="n">
        <f aca="false">((SQRT(6)-SQRT($AE16))+(($AE16+CA$14-6)*0.2))</f>
        <v>10.2494897427832</v>
      </c>
      <c r="CB16" s="40" t="n">
        <f aca="false">((SQRT(6)-SQRT($AE16))+(($AE16+CB$14-6)*0.2))</f>
        <v>10.4494897427832</v>
      </c>
    </row>
    <row r="17" customFormat="false" ht="18" hidden="false" customHeight="false" outlineLevel="0" collapsed="false">
      <c r="A17" s="42"/>
      <c r="B17" s="43" t="s">
        <v>58</v>
      </c>
      <c r="C17" s="42"/>
      <c r="D17" s="42"/>
      <c r="E17" s="42"/>
      <c r="F17" s="1"/>
      <c r="G17" s="1"/>
      <c r="H17" s="1"/>
      <c r="I17" s="1" t="s">
        <v>56</v>
      </c>
      <c r="J17" s="1"/>
      <c r="K17" s="1"/>
      <c r="L17" s="1"/>
      <c r="M17" s="1"/>
      <c r="N17" s="1"/>
      <c r="O17" s="1"/>
      <c r="P17" s="1"/>
      <c r="Q17" s="1"/>
      <c r="R17" s="1"/>
      <c r="S17" s="6"/>
      <c r="T17" s="15" t="s">
        <v>59</v>
      </c>
      <c r="U17" s="16"/>
      <c r="V17" s="17" t="n">
        <v>12000</v>
      </c>
      <c r="W17" s="17" t="n">
        <v>18000</v>
      </c>
      <c r="X17" s="13" t="s">
        <v>18</v>
      </c>
      <c r="Y17" s="13" t="s">
        <v>18</v>
      </c>
      <c r="Z17" s="32" t="n">
        <f aca="false">Z16+1</f>
        <v>4</v>
      </c>
      <c r="AA17" s="33" t="n">
        <v>4</v>
      </c>
      <c r="AB17" s="8"/>
      <c r="AC17" s="34" t="n">
        <f aca="false">E25+2</f>
        <v>2</v>
      </c>
      <c r="AD17" s="39"/>
      <c r="AE17" s="13" t="n">
        <v>2</v>
      </c>
      <c r="AF17" s="40" t="s">
        <v>55</v>
      </c>
      <c r="AG17" s="40" t="s">
        <v>55</v>
      </c>
      <c r="AH17" s="40" t="s">
        <v>55</v>
      </c>
      <c r="AI17" s="40" t="n">
        <f aca="false">((SQRT(6)-SQRT($AE17))+(($AE17+AI$14-6)*0.2))</f>
        <v>1.23527618041008</v>
      </c>
      <c r="AJ17" s="40" t="n">
        <f aca="false">((SQRT(6)-SQRT($AE17))+(($AE17+AJ$14-6)*0.2))</f>
        <v>1.43527618041008</v>
      </c>
      <c r="AK17" s="40" t="n">
        <f aca="false">((SQRT(6)-SQRT($AE17))+(($AE17+AK$14-6)*0.2))</f>
        <v>1.63527618041008</v>
      </c>
      <c r="AL17" s="40" t="n">
        <f aca="false">((SQRT(6)-SQRT($AE17))+(($AE17+AL$14-6)*0.2))</f>
        <v>1.83527618041008</v>
      </c>
      <c r="AM17" s="40" t="n">
        <f aca="false">((SQRT(6)-SQRT($AE17))+(($AE17+AM$14-6)*0.2))</f>
        <v>2.03527618041008</v>
      </c>
      <c r="AN17" s="40" t="n">
        <f aca="false">((SQRT(6)-SQRT($AE17))+(($AE17+AN$14-6)*0.2))</f>
        <v>2.23527618041008</v>
      </c>
      <c r="AO17" s="40" t="n">
        <f aca="false">((SQRT(6)-SQRT($AE17))+(($AE17+AO$14-6)*0.2))</f>
        <v>2.43527618041008</v>
      </c>
      <c r="AP17" s="40" t="n">
        <f aca="false">((SQRT(6)-SQRT($AE17))+(($AE17+AP$14-6)*0.2))</f>
        <v>2.63527618041008</v>
      </c>
      <c r="AQ17" s="40" t="n">
        <f aca="false">((SQRT(6)-SQRT($AE17))+(($AE17+AQ$14-6)*0.2))</f>
        <v>2.83527618041008</v>
      </c>
      <c r="AR17" s="40" t="n">
        <f aca="false">((SQRT(6)-SQRT($AE17))+(($AE17+AR$14-6)*0.2))</f>
        <v>3.03527618041008</v>
      </c>
      <c r="AS17" s="40" t="n">
        <f aca="false">((SQRT(6)-SQRT($AE17))+(($AE17+AS$14-6)*0.2))</f>
        <v>3.23527618041008</v>
      </c>
      <c r="AT17" s="40" t="n">
        <f aca="false">((SQRT(6)-SQRT($AE17))+(($AE17+AT$14-6)*0.2))</f>
        <v>3.43527618041008</v>
      </c>
      <c r="AU17" s="40" t="n">
        <f aca="false">((SQRT(6)-SQRT($AE17))+(($AE17+AU$14-6)*0.2))</f>
        <v>3.63527618041008</v>
      </c>
      <c r="AV17" s="40" t="n">
        <f aca="false">((SQRT(6)-SQRT($AE17))+(($AE17+AV$14-6)*0.2))</f>
        <v>3.83527618041008</v>
      </c>
      <c r="AW17" s="40" t="n">
        <f aca="false">((SQRT(6)-SQRT($AE17))+(($AE17+AW$14-6)*0.2))</f>
        <v>4.03527618041008</v>
      </c>
      <c r="AX17" s="40" t="n">
        <f aca="false">((SQRT(6)-SQRT($AE17))+(($AE17+AX$14-6)*0.2))</f>
        <v>4.23527618041008</v>
      </c>
      <c r="AY17" s="40" t="n">
        <f aca="false">((SQRT(6)-SQRT($AE17))+(($AE17+AY$14-6)*0.2))</f>
        <v>4.43527618041008</v>
      </c>
      <c r="AZ17" s="40" t="n">
        <f aca="false">((SQRT(6)-SQRT($AE17))+(($AE17+AZ$14-6)*0.2))</f>
        <v>4.63527618041008</v>
      </c>
      <c r="BA17" s="40" t="n">
        <f aca="false">((SQRT(6)-SQRT($AE17))+(($AE17+BA$14-6)*0.2))</f>
        <v>4.83527618041008</v>
      </c>
      <c r="BB17" s="40" t="n">
        <f aca="false">((SQRT(6)-SQRT($AE17))+(($AE17+BB$14-6)*0.2))</f>
        <v>5.03527618041008</v>
      </c>
      <c r="BC17" s="40" t="n">
        <f aca="false">((SQRT(6)-SQRT($AE17))+(($AE17+BC$14-6)*0.2))</f>
        <v>5.23527618041008</v>
      </c>
      <c r="BD17" s="40" t="n">
        <f aca="false">((SQRT(6)-SQRT($AE17))+(($AE17+BD$14-6)*0.2))</f>
        <v>5.43527618041008</v>
      </c>
      <c r="BE17" s="40" t="n">
        <f aca="false">((SQRT(6)-SQRT($AE17))+(($AE17+BE$14-6)*0.2))</f>
        <v>5.63527618041008</v>
      </c>
      <c r="BF17" s="40" t="n">
        <f aca="false">((SQRT(6)-SQRT($AE17))+(($AE17+BF$14-6)*0.2))</f>
        <v>5.83527618041008</v>
      </c>
      <c r="BG17" s="40" t="n">
        <f aca="false">((SQRT(6)-SQRT($AE17))+(($AE17+BG$14-6)*0.2))</f>
        <v>6.03527618041008</v>
      </c>
      <c r="BH17" s="40" t="n">
        <f aca="false">((SQRT(6)-SQRT($AE17))+(($AE17+BH$14-6)*0.2))</f>
        <v>6.23527618041008</v>
      </c>
      <c r="BI17" s="40" t="n">
        <f aca="false">((SQRT(6)-SQRT($AE17))+(($AE17+BI$14-6)*0.2))</f>
        <v>6.43527618041008</v>
      </c>
      <c r="BJ17" s="40" t="n">
        <f aca="false">((SQRT(6)-SQRT($AE17))+(($AE17+BJ$14-6)*0.2))</f>
        <v>6.63527618041008</v>
      </c>
      <c r="BK17" s="40" t="n">
        <f aca="false">((SQRT(6)-SQRT($AE17))+(($AE17+BK$14-6)*0.2))</f>
        <v>6.83527618041008</v>
      </c>
      <c r="BL17" s="40" t="n">
        <f aca="false">((SQRT(6)-SQRT($AE17))+(($AE17+BL$14-6)*0.2))</f>
        <v>7.03527618041008</v>
      </c>
      <c r="BM17" s="40" t="n">
        <f aca="false">((SQRT(6)-SQRT($AE17))+(($AE17+BM$14-6)*0.2))</f>
        <v>7.23527618041008</v>
      </c>
      <c r="BN17" s="40" t="n">
        <f aca="false">((SQRT(6)-SQRT($AE17))+(($AE17+BN$14-6)*0.2))</f>
        <v>7.43527618041008</v>
      </c>
      <c r="BO17" s="40" t="n">
        <f aca="false">((SQRT(6)-SQRT($AE17))+(($AE17+BO$14-6)*0.2))</f>
        <v>7.63527618041008</v>
      </c>
      <c r="BP17" s="40" t="n">
        <f aca="false">((SQRT(6)-SQRT($AE17))+(($AE17+BP$14-6)*0.2))</f>
        <v>7.83527618041008</v>
      </c>
      <c r="BQ17" s="40" t="n">
        <f aca="false">((SQRT(6)-SQRT($AE17))+(($AE17+BQ$14-6)*0.2))</f>
        <v>8.03527618041008</v>
      </c>
      <c r="BR17" s="40" t="n">
        <f aca="false">((SQRT(6)-SQRT($AE17))+(($AE17+BR$14-6)*0.2))</f>
        <v>8.23527618041008</v>
      </c>
      <c r="BS17" s="40" t="n">
        <f aca="false">((SQRT(6)-SQRT($AE17))+(($AE17+BS$14-6)*0.2))</f>
        <v>8.43527618041008</v>
      </c>
      <c r="BT17" s="40" t="n">
        <f aca="false">((SQRT(6)-SQRT($AE17))+(($AE17+BT$14-6)*0.2))</f>
        <v>8.63527618041008</v>
      </c>
      <c r="BU17" s="40" t="n">
        <f aca="false">((SQRT(6)-SQRT($AE17))+(($AE17+BU$14-6)*0.2))</f>
        <v>8.83527618041008</v>
      </c>
      <c r="BV17" s="40" t="n">
        <f aca="false">((SQRT(6)-SQRT($AE17))+(($AE17+BV$14-6)*0.2))</f>
        <v>9.03527618041008</v>
      </c>
      <c r="BW17" s="40" t="n">
        <f aca="false">((SQRT(6)-SQRT($AE17))+(($AE17+BW$14-6)*0.2))</f>
        <v>9.23527618041008</v>
      </c>
      <c r="BX17" s="40" t="n">
        <f aca="false">((SQRT(6)-SQRT($AE17))+(($AE17+BX$14-6)*0.2))</f>
        <v>9.43527618041008</v>
      </c>
      <c r="BY17" s="40" t="n">
        <f aca="false">((SQRT(6)-SQRT($AE17))+(($AE17+BY$14-6)*0.2))</f>
        <v>9.63527618041008</v>
      </c>
      <c r="BZ17" s="40" t="n">
        <f aca="false">((SQRT(6)-SQRT($AE17))+(($AE17+BZ$14-6)*0.2))</f>
        <v>9.83527618041008</v>
      </c>
      <c r="CA17" s="40" t="n">
        <f aca="false">((SQRT(6)-SQRT($AE17))+(($AE17+CA$14-6)*0.2))</f>
        <v>10.0352761804101</v>
      </c>
      <c r="CB17" s="40" t="n">
        <f aca="false">((SQRT(6)-SQRT($AE17))+(($AE17+CB$14-6)*0.2))</f>
        <v>10.2352761804101</v>
      </c>
    </row>
    <row r="18" customFormat="false" ht="18" hidden="false" customHeight="false" outlineLevel="0" collapsed="false">
      <c r="A18" s="31"/>
      <c r="B18" s="26" t="s">
        <v>60</v>
      </c>
      <c r="C18" s="31"/>
      <c r="D18" s="31"/>
      <c r="E18" s="31"/>
      <c r="F18" s="31"/>
      <c r="G18" s="31"/>
      <c r="H18" s="31" t="s">
        <v>56</v>
      </c>
      <c r="I18" s="31"/>
      <c r="J18" s="31"/>
      <c r="K18" s="31"/>
      <c r="L18" s="1"/>
      <c r="M18" s="1"/>
      <c r="N18" s="1"/>
      <c r="O18" s="1"/>
      <c r="P18" s="1"/>
      <c r="Q18" s="1"/>
      <c r="R18" s="1"/>
      <c r="S18" s="6"/>
      <c r="T18" s="15" t="s">
        <v>61</v>
      </c>
      <c r="U18" s="16"/>
      <c r="V18" s="17" t="n">
        <v>8000</v>
      </c>
      <c r="W18" s="17" t="n">
        <v>12000</v>
      </c>
      <c r="X18" s="13" t="s">
        <v>18</v>
      </c>
      <c r="Y18" s="13" t="s">
        <v>18</v>
      </c>
      <c r="Z18" s="32" t="n">
        <f aca="false">Z17+1</f>
        <v>5</v>
      </c>
      <c r="AA18" s="33" t="n">
        <v>5</v>
      </c>
      <c r="AB18" s="8"/>
      <c r="AC18" s="34" t="n">
        <f aca="false">E26+2</f>
        <v>2</v>
      </c>
      <c r="AD18" s="39"/>
      <c r="AE18" s="13" t="n">
        <v>3</v>
      </c>
      <c r="AF18" s="40" t="s">
        <v>55</v>
      </c>
      <c r="AG18" s="40" t="s">
        <v>55</v>
      </c>
      <c r="AH18" s="40" t="n">
        <f aca="false">((SQRT(6)-SQRT($AE18))+(($AE18+AH$14-6)*0.2))</f>
        <v>0.917438935214301</v>
      </c>
      <c r="AI18" s="40" t="n">
        <f aca="false">((SQRT(6)-SQRT($AE18))+(($AE18+AI$14-6)*0.2))</f>
        <v>1.1174389352143</v>
      </c>
      <c r="AJ18" s="40" t="n">
        <f aca="false">((SQRT(6)-SQRT($AE18))+(($AE18+AJ$14-6)*0.2))</f>
        <v>1.3174389352143</v>
      </c>
      <c r="AK18" s="40" t="n">
        <f aca="false">((SQRT(6)-SQRT($AE18))+(($AE18+AK$14-6)*0.2))</f>
        <v>1.5174389352143</v>
      </c>
      <c r="AL18" s="40" t="n">
        <f aca="false">((SQRT(6)-SQRT($AE18))+(($AE18+AL$14-6)*0.2))</f>
        <v>1.7174389352143</v>
      </c>
      <c r="AM18" s="40" t="n">
        <f aca="false">((SQRT(6)-SQRT($AE18))+(($AE18+AM$14-6)*0.2))</f>
        <v>1.9174389352143</v>
      </c>
      <c r="AN18" s="40" t="n">
        <f aca="false">((SQRT(6)-SQRT($AE18))+(($AE18+AN$14-6)*0.2))</f>
        <v>2.1174389352143</v>
      </c>
      <c r="AO18" s="40" t="n">
        <f aca="false">((SQRT(6)-SQRT($AE18))+(($AE18+AO$14-6)*0.2))</f>
        <v>2.3174389352143</v>
      </c>
      <c r="AP18" s="40" t="n">
        <f aca="false">((SQRT(6)-SQRT($AE18))+(($AE18+AP$14-6)*0.2))</f>
        <v>2.5174389352143</v>
      </c>
      <c r="AQ18" s="40" t="n">
        <f aca="false">((SQRT(6)-SQRT($AE18))+(($AE18+AQ$14-6)*0.2))</f>
        <v>2.7174389352143</v>
      </c>
      <c r="AR18" s="40" t="n">
        <f aca="false">((SQRT(6)-SQRT($AE18))+(($AE18+AR$14-6)*0.2))</f>
        <v>2.9174389352143</v>
      </c>
      <c r="AS18" s="40" t="n">
        <f aca="false">((SQRT(6)-SQRT($AE18))+(($AE18+AS$14-6)*0.2))</f>
        <v>3.1174389352143</v>
      </c>
      <c r="AT18" s="40" t="n">
        <f aca="false">((SQRT(6)-SQRT($AE18))+(($AE18+AT$14-6)*0.2))</f>
        <v>3.3174389352143</v>
      </c>
      <c r="AU18" s="40" t="n">
        <f aca="false">((SQRT(6)-SQRT($AE18))+(($AE18+AU$14-6)*0.2))</f>
        <v>3.5174389352143</v>
      </c>
      <c r="AV18" s="40" t="n">
        <f aca="false">((SQRT(6)-SQRT($AE18))+(($AE18+AV$14-6)*0.2))</f>
        <v>3.7174389352143</v>
      </c>
      <c r="AW18" s="40" t="n">
        <f aca="false">((SQRT(6)-SQRT($AE18))+(($AE18+AW$14-6)*0.2))</f>
        <v>3.9174389352143</v>
      </c>
      <c r="AX18" s="40" t="n">
        <f aca="false">((SQRT(6)-SQRT($AE18))+(($AE18+AX$14-6)*0.2))</f>
        <v>4.1174389352143</v>
      </c>
      <c r="AY18" s="40" t="n">
        <f aca="false">((SQRT(6)-SQRT($AE18))+(($AE18+AY$14-6)*0.2))</f>
        <v>4.3174389352143</v>
      </c>
      <c r="AZ18" s="40" t="n">
        <f aca="false">((SQRT(6)-SQRT($AE18))+(($AE18+AZ$14-6)*0.2))</f>
        <v>4.5174389352143</v>
      </c>
      <c r="BA18" s="40" t="n">
        <f aca="false">((SQRT(6)-SQRT($AE18))+(($AE18+BA$14-6)*0.2))</f>
        <v>4.7174389352143</v>
      </c>
      <c r="BB18" s="40" t="n">
        <f aca="false">((SQRT(6)-SQRT($AE18))+(($AE18+BB$14-6)*0.2))</f>
        <v>4.9174389352143</v>
      </c>
      <c r="BC18" s="40" t="n">
        <f aca="false">((SQRT(6)-SQRT($AE18))+(($AE18+BC$14-6)*0.2))</f>
        <v>5.1174389352143</v>
      </c>
      <c r="BD18" s="40" t="n">
        <f aca="false">((SQRT(6)-SQRT($AE18))+(($AE18+BD$14-6)*0.2))</f>
        <v>5.3174389352143</v>
      </c>
      <c r="BE18" s="40" t="n">
        <f aca="false">((SQRT(6)-SQRT($AE18))+(($AE18+BE$14-6)*0.2))</f>
        <v>5.5174389352143</v>
      </c>
      <c r="BF18" s="40" t="n">
        <f aca="false">((SQRT(6)-SQRT($AE18))+(($AE18+BF$14-6)*0.2))</f>
        <v>5.7174389352143</v>
      </c>
      <c r="BG18" s="40" t="n">
        <f aca="false">((SQRT(6)-SQRT($AE18))+(($AE18+BG$14-6)*0.2))</f>
        <v>5.9174389352143</v>
      </c>
      <c r="BH18" s="40" t="n">
        <f aca="false">((SQRT(6)-SQRT($AE18))+(($AE18+BH$14-6)*0.2))</f>
        <v>6.1174389352143</v>
      </c>
      <c r="BI18" s="40" t="n">
        <f aca="false">((SQRT(6)-SQRT($AE18))+(($AE18+BI$14-6)*0.2))</f>
        <v>6.3174389352143</v>
      </c>
      <c r="BJ18" s="40" t="n">
        <f aca="false">((SQRT(6)-SQRT($AE18))+(($AE18+BJ$14-6)*0.2))</f>
        <v>6.5174389352143</v>
      </c>
      <c r="BK18" s="40" t="n">
        <f aca="false">((SQRT(6)-SQRT($AE18))+(($AE18+BK$14-6)*0.2))</f>
        <v>6.7174389352143</v>
      </c>
      <c r="BL18" s="40" t="n">
        <f aca="false">((SQRT(6)-SQRT($AE18))+(($AE18+BL$14-6)*0.2))</f>
        <v>6.9174389352143</v>
      </c>
      <c r="BM18" s="40" t="n">
        <f aca="false">((SQRT(6)-SQRT($AE18))+(($AE18+BM$14-6)*0.2))</f>
        <v>7.1174389352143</v>
      </c>
      <c r="BN18" s="40" t="n">
        <f aca="false">((SQRT(6)-SQRT($AE18))+(($AE18+BN$14-6)*0.2))</f>
        <v>7.3174389352143</v>
      </c>
      <c r="BO18" s="40" t="n">
        <f aca="false">((SQRT(6)-SQRT($AE18))+(($AE18+BO$14-6)*0.2))</f>
        <v>7.5174389352143</v>
      </c>
      <c r="BP18" s="40" t="n">
        <f aca="false">((SQRT(6)-SQRT($AE18))+(($AE18+BP$14-6)*0.2))</f>
        <v>7.7174389352143</v>
      </c>
      <c r="BQ18" s="40" t="n">
        <f aca="false">((SQRT(6)-SQRT($AE18))+(($AE18+BQ$14-6)*0.2))</f>
        <v>7.9174389352143</v>
      </c>
      <c r="BR18" s="40" t="n">
        <f aca="false">((SQRT(6)-SQRT($AE18))+(($AE18+BR$14-6)*0.2))</f>
        <v>8.1174389352143</v>
      </c>
      <c r="BS18" s="40" t="n">
        <f aca="false">((SQRT(6)-SQRT($AE18))+(($AE18+BS$14-6)*0.2))</f>
        <v>8.3174389352143</v>
      </c>
      <c r="BT18" s="40" t="n">
        <f aca="false">((SQRT(6)-SQRT($AE18))+(($AE18+BT$14-6)*0.2))</f>
        <v>8.5174389352143</v>
      </c>
      <c r="BU18" s="40" t="n">
        <f aca="false">((SQRT(6)-SQRT($AE18))+(($AE18+BU$14-6)*0.2))</f>
        <v>8.7174389352143</v>
      </c>
      <c r="BV18" s="40" t="n">
        <f aca="false">((SQRT(6)-SQRT($AE18))+(($AE18+BV$14-6)*0.2))</f>
        <v>8.9174389352143</v>
      </c>
      <c r="BW18" s="40" t="n">
        <f aca="false">((SQRT(6)-SQRT($AE18))+(($AE18+BW$14-6)*0.2))</f>
        <v>9.1174389352143</v>
      </c>
      <c r="BX18" s="40" t="n">
        <f aca="false">((SQRT(6)-SQRT($AE18))+(($AE18+BX$14-6)*0.2))</f>
        <v>9.3174389352143</v>
      </c>
      <c r="BY18" s="40" t="n">
        <f aca="false">((SQRT(6)-SQRT($AE18))+(($AE18+BY$14-6)*0.2))</f>
        <v>9.5174389352143</v>
      </c>
      <c r="BZ18" s="40" t="n">
        <f aca="false">((SQRT(6)-SQRT($AE18))+(($AE18+BZ$14-6)*0.2))</f>
        <v>9.7174389352143</v>
      </c>
      <c r="CA18" s="40" t="n">
        <f aca="false">((SQRT(6)-SQRT($AE18))+(($AE18+CA$14-6)*0.2))</f>
        <v>9.9174389352143</v>
      </c>
      <c r="CB18" s="40" t="n">
        <f aca="false">((SQRT(6)-SQRT($AE18))+(($AE18+CB$14-6)*0.2))</f>
        <v>10.1174389352143</v>
      </c>
    </row>
    <row r="19" customFormat="false" ht="18.75" hidden="false" customHeight="false" outlineLevel="0" collapsed="false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1"/>
      <c r="M19" s="1"/>
      <c r="N19" s="1"/>
      <c r="O19" s="1"/>
      <c r="P19" s="1"/>
      <c r="Q19" s="1"/>
      <c r="R19" s="1"/>
      <c r="S19" s="6"/>
      <c r="T19" s="44" t="s">
        <v>62</v>
      </c>
      <c r="U19" s="8"/>
      <c r="V19" s="45" t="n">
        <v>20000</v>
      </c>
      <c r="W19" s="45" t="n">
        <v>30000</v>
      </c>
      <c r="X19" s="45" t="n">
        <v>50000</v>
      </c>
      <c r="Y19" s="45" t="n">
        <v>75000</v>
      </c>
      <c r="Z19" s="32" t="n">
        <f aca="false">Z18+1</f>
        <v>6</v>
      </c>
      <c r="AA19" s="33" t="n">
        <v>6</v>
      </c>
      <c r="AB19" s="8"/>
      <c r="AC19" s="34" t="n">
        <f aca="false">E27+2</f>
        <v>2</v>
      </c>
      <c r="AD19" s="39"/>
      <c r="AE19" s="13" t="n">
        <v>4</v>
      </c>
      <c r="AF19" s="40" t="s">
        <v>55</v>
      </c>
      <c r="AG19" s="40" t="n">
        <f aca="false">((SQRT(6)-SQRT($AE19))+(($AE19+AG$14-6)*0.2))</f>
        <v>0.649489742783178</v>
      </c>
      <c r="AH19" s="40" t="n">
        <f aca="false">((SQRT(6)-SQRT($AE19))+(($AE19+AH$14-6)*0.2))</f>
        <v>0.849489742783178</v>
      </c>
      <c r="AI19" s="40" t="n">
        <f aca="false">((SQRT(6)-SQRT($AE19))+(($AE19+AI$14-6)*0.2))</f>
        <v>1.04948974278318</v>
      </c>
      <c r="AJ19" s="40" t="n">
        <f aca="false">((SQRT(6)-SQRT($AE19))+(($AE19+AJ$14-6)*0.2))</f>
        <v>1.24948974278318</v>
      </c>
      <c r="AK19" s="40" t="n">
        <f aca="false">((SQRT(6)-SQRT($AE19))+(($AE19+AK$14-6)*0.2))</f>
        <v>1.44948974278318</v>
      </c>
      <c r="AL19" s="40" t="n">
        <f aca="false">((SQRT(6)-SQRT($AE19))+(($AE19+AL$14-6)*0.2))</f>
        <v>1.64948974278318</v>
      </c>
      <c r="AM19" s="40" t="n">
        <f aca="false">((SQRT(6)-SQRT($AE19))+(($AE19+AM$14-6)*0.2))</f>
        <v>1.84948974278318</v>
      </c>
      <c r="AN19" s="40" t="n">
        <f aca="false">((SQRT(6)-SQRT($AE19))+(($AE19+AN$14-6)*0.2))</f>
        <v>2.04948974278318</v>
      </c>
      <c r="AO19" s="40" t="n">
        <f aca="false">((SQRT(6)-SQRT($AE19))+(($AE19+AO$14-6)*0.2))</f>
        <v>2.24948974278318</v>
      </c>
      <c r="AP19" s="40" t="n">
        <f aca="false">((SQRT(6)-SQRT($AE19))+(($AE19+AP$14-6)*0.2))</f>
        <v>2.44948974278318</v>
      </c>
      <c r="AQ19" s="40" t="n">
        <f aca="false">((SQRT(6)-SQRT($AE19))+(($AE19+AQ$14-6)*0.2))</f>
        <v>2.64948974278318</v>
      </c>
      <c r="AR19" s="40" t="n">
        <f aca="false">((SQRT(6)-SQRT($AE19))+(($AE19+AR$14-6)*0.2))</f>
        <v>2.84948974278318</v>
      </c>
      <c r="AS19" s="40" t="n">
        <f aca="false">((SQRT(6)-SQRT($AE19))+(($AE19+AS$14-6)*0.2))</f>
        <v>3.04948974278318</v>
      </c>
      <c r="AT19" s="40" t="n">
        <f aca="false">((SQRT(6)-SQRT($AE19))+(($AE19+AT$14-6)*0.2))</f>
        <v>3.24948974278318</v>
      </c>
      <c r="AU19" s="40" t="n">
        <f aca="false">((SQRT(6)-SQRT($AE19))+(($AE19+AU$14-6)*0.2))</f>
        <v>3.44948974278318</v>
      </c>
      <c r="AV19" s="40" t="n">
        <f aca="false">((SQRT(6)-SQRT($AE19))+(($AE19+AV$14-6)*0.2))</f>
        <v>3.64948974278318</v>
      </c>
      <c r="AW19" s="40" t="n">
        <f aca="false">((SQRT(6)-SQRT($AE19))+(($AE19+AW$14-6)*0.2))</f>
        <v>3.84948974278318</v>
      </c>
      <c r="AX19" s="40" t="n">
        <f aca="false">((SQRT(6)-SQRT($AE19))+(($AE19+AX$14-6)*0.2))</f>
        <v>4.04948974278318</v>
      </c>
      <c r="AY19" s="40" t="n">
        <f aca="false">((SQRT(6)-SQRT($AE19))+(($AE19+AY$14-6)*0.2))</f>
        <v>4.24948974278318</v>
      </c>
      <c r="AZ19" s="40" t="n">
        <f aca="false">((SQRT(6)-SQRT($AE19))+(($AE19+AZ$14-6)*0.2))</f>
        <v>4.44948974278318</v>
      </c>
      <c r="BA19" s="40" t="n">
        <f aca="false">((SQRT(6)-SQRT($AE19))+(($AE19+BA$14-6)*0.2))</f>
        <v>4.64948974278318</v>
      </c>
      <c r="BB19" s="40" t="n">
        <f aca="false">((SQRT(6)-SQRT($AE19))+(($AE19+BB$14-6)*0.2))</f>
        <v>4.84948974278318</v>
      </c>
      <c r="BC19" s="40" t="n">
        <f aca="false">((SQRT(6)-SQRT($AE19))+(($AE19+BC$14-6)*0.2))</f>
        <v>5.04948974278318</v>
      </c>
      <c r="BD19" s="40" t="n">
        <f aca="false">((SQRT(6)-SQRT($AE19))+(($AE19+BD$14-6)*0.2))</f>
        <v>5.24948974278318</v>
      </c>
      <c r="BE19" s="40" t="n">
        <f aca="false">((SQRT(6)-SQRT($AE19))+(($AE19+BE$14-6)*0.2))</f>
        <v>5.44948974278318</v>
      </c>
      <c r="BF19" s="40" t="n">
        <f aca="false">((SQRT(6)-SQRT($AE19))+(($AE19+BF$14-6)*0.2))</f>
        <v>5.64948974278318</v>
      </c>
      <c r="BG19" s="40" t="n">
        <f aca="false">((SQRT(6)-SQRT($AE19))+(($AE19+BG$14-6)*0.2))</f>
        <v>5.84948974278318</v>
      </c>
      <c r="BH19" s="40" t="n">
        <f aca="false">((SQRT(6)-SQRT($AE19))+(($AE19+BH$14-6)*0.2))</f>
        <v>6.04948974278318</v>
      </c>
      <c r="BI19" s="40" t="n">
        <f aca="false">((SQRT(6)-SQRT($AE19))+(($AE19+BI$14-6)*0.2))</f>
        <v>6.24948974278318</v>
      </c>
      <c r="BJ19" s="40" t="n">
        <f aca="false">((SQRT(6)-SQRT($AE19))+(($AE19+BJ$14-6)*0.2))</f>
        <v>6.44948974278318</v>
      </c>
      <c r="BK19" s="40" t="n">
        <f aca="false">((SQRT(6)-SQRT($AE19))+(($AE19+BK$14-6)*0.2))</f>
        <v>6.64948974278318</v>
      </c>
      <c r="BL19" s="40" t="n">
        <f aca="false">((SQRT(6)-SQRT($AE19))+(($AE19+BL$14-6)*0.2))</f>
        <v>6.84948974278318</v>
      </c>
      <c r="BM19" s="40" t="n">
        <f aca="false">((SQRT(6)-SQRT($AE19))+(($AE19+BM$14-6)*0.2))</f>
        <v>7.04948974278318</v>
      </c>
      <c r="BN19" s="40" t="n">
        <f aca="false">((SQRT(6)-SQRT($AE19))+(($AE19+BN$14-6)*0.2))</f>
        <v>7.24948974278318</v>
      </c>
      <c r="BO19" s="40" t="n">
        <f aca="false">((SQRT(6)-SQRT($AE19))+(($AE19+BO$14-6)*0.2))</f>
        <v>7.44948974278318</v>
      </c>
      <c r="BP19" s="40" t="n">
        <f aca="false">((SQRT(6)-SQRT($AE19))+(($AE19+BP$14-6)*0.2))</f>
        <v>7.64948974278318</v>
      </c>
      <c r="BQ19" s="40" t="n">
        <f aca="false">((SQRT(6)-SQRT($AE19))+(($AE19+BQ$14-6)*0.2))</f>
        <v>7.84948974278318</v>
      </c>
      <c r="BR19" s="40" t="n">
        <f aca="false">((SQRT(6)-SQRT($AE19))+(($AE19+BR$14-6)*0.2))</f>
        <v>8.04948974278318</v>
      </c>
      <c r="BS19" s="40" t="n">
        <f aca="false">((SQRT(6)-SQRT($AE19))+(($AE19+BS$14-6)*0.2))</f>
        <v>8.24948974278318</v>
      </c>
      <c r="BT19" s="40" t="n">
        <f aca="false">((SQRT(6)-SQRT($AE19))+(($AE19+BT$14-6)*0.2))</f>
        <v>8.44948974278318</v>
      </c>
      <c r="BU19" s="40" t="n">
        <f aca="false">((SQRT(6)-SQRT($AE19))+(($AE19+BU$14-6)*0.2))</f>
        <v>8.64948974278318</v>
      </c>
      <c r="BV19" s="40" t="n">
        <f aca="false">((SQRT(6)-SQRT($AE19))+(($AE19+BV$14-6)*0.2))</f>
        <v>8.84948974278318</v>
      </c>
      <c r="BW19" s="40" t="n">
        <f aca="false">((SQRT(6)-SQRT($AE19))+(($AE19+BW$14-6)*0.2))</f>
        <v>9.04948974278318</v>
      </c>
      <c r="BX19" s="40" t="n">
        <f aca="false">((SQRT(6)-SQRT($AE19))+(($AE19+BX$14-6)*0.2))</f>
        <v>9.24948974278318</v>
      </c>
      <c r="BY19" s="40" t="n">
        <f aca="false">((SQRT(6)-SQRT($AE19))+(($AE19+BY$14-6)*0.2))</f>
        <v>9.44948974278318</v>
      </c>
      <c r="BZ19" s="40" t="n">
        <f aca="false">((SQRT(6)-SQRT($AE19))+(($AE19+BZ$14-6)*0.2))</f>
        <v>9.64948974278318</v>
      </c>
      <c r="CA19" s="40" t="n">
        <f aca="false">((SQRT(6)-SQRT($AE19))+(($AE19+CA$14-6)*0.2))</f>
        <v>9.84948974278318</v>
      </c>
      <c r="CB19" s="40" t="n">
        <f aca="false">((SQRT(6)-SQRT($AE19))+(($AE19+CB$14-6)*0.2))</f>
        <v>10.0494897427832</v>
      </c>
    </row>
    <row r="20" customFormat="false" ht="18.75" hidden="false" customHeight="false" outlineLevel="0" collapsed="false">
      <c r="A20" s="46" t="s">
        <v>63</v>
      </c>
      <c r="B20" s="47"/>
      <c r="C20" s="47"/>
      <c r="D20" s="48" t="s">
        <v>64</v>
      </c>
      <c r="E20" s="49" t="s">
        <v>22</v>
      </c>
      <c r="F20" s="31"/>
      <c r="G20" s="26" t="s">
        <v>65</v>
      </c>
      <c r="H20" s="31"/>
      <c r="I20" s="31"/>
      <c r="J20" s="26" t="s">
        <v>66</v>
      </c>
      <c r="K20" s="31"/>
      <c r="L20" s="1"/>
      <c r="M20" s="1"/>
      <c r="N20" s="1"/>
      <c r="O20" s="50"/>
      <c r="P20" s="50"/>
      <c r="Q20" s="1"/>
      <c r="R20" s="1"/>
      <c r="S20" s="6"/>
      <c r="T20" s="44" t="s">
        <v>67</v>
      </c>
      <c r="U20" s="8"/>
      <c r="V20" s="45" t="n">
        <v>10000</v>
      </c>
      <c r="W20" s="45" t="n">
        <v>15000</v>
      </c>
      <c r="X20" s="45" t="n">
        <v>25000</v>
      </c>
      <c r="Y20" s="45" t="n">
        <v>37500</v>
      </c>
      <c r="Z20" s="32" t="n">
        <f aca="false">Z19+1</f>
        <v>7</v>
      </c>
      <c r="AA20" s="33" t="n">
        <v>7</v>
      </c>
      <c r="AB20" s="51"/>
      <c r="AC20" s="34" t="n">
        <f aca="false">E28+2</f>
        <v>2</v>
      </c>
      <c r="AD20" s="39"/>
      <c r="AE20" s="13" t="n">
        <v>5</v>
      </c>
      <c r="AF20" s="40" t="n">
        <f aca="false">((SQRT(6)-SQRT($AE20))+(($AE20+AF$14-6)*0.2))</f>
        <v>0.413421765283388</v>
      </c>
      <c r="AG20" s="40" t="n">
        <f aca="false">((SQRT(6)-SQRT($AE20))+(($AE20+AG$14-6)*0.2))</f>
        <v>0.613421765283388</v>
      </c>
      <c r="AH20" s="40" t="n">
        <f aca="false">((SQRT(6)-SQRT($AE20))+(($AE20+AH$14-6)*0.2))</f>
        <v>0.813421765283388</v>
      </c>
      <c r="AI20" s="40" t="n">
        <f aca="false">((SQRT(6)-SQRT($AE20))+(($AE20+AI$14-6)*0.2))</f>
        <v>1.01342176528339</v>
      </c>
      <c r="AJ20" s="40" t="n">
        <f aca="false">((SQRT(6)-SQRT($AE20))+(($AE20+AJ$14-6)*0.2))</f>
        <v>1.21342176528339</v>
      </c>
      <c r="AK20" s="40" t="n">
        <f aca="false">((SQRT(6)-SQRT($AE20))+(($AE20+AK$14-6)*0.2))</f>
        <v>1.41342176528339</v>
      </c>
      <c r="AL20" s="40" t="n">
        <f aca="false">((SQRT(6)-SQRT($AE20))+(($AE20+AL$14-6)*0.2))</f>
        <v>1.61342176528339</v>
      </c>
      <c r="AM20" s="40" t="n">
        <f aca="false">((SQRT(6)-SQRT($AE20))+(($AE20+AM$14-6)*0.2))</f>
        <v>1.81342176528339</v>
      </c>
      <c r="AN20" s="40" t="n">
        <f aca="false">((SQRT(6)-SQRT($AE20))+(($AE20+AN$14-6)*0.2))</f>
        <v>2.01342176528339</v>
      </c>
      <c r="AO20" s="40" t="n">
        <f aca="false">((SQRT(6)-SQRT($AE20))+(($AE20+AO$14-6)*0.2))</f>
        <v>2.21342176528339</v>
      </c>
      <c r="AP20" s="40" t="n">
        <f aca="false">((SQRT(6)-SQRT($AE20))+(($AE20+AP$14-6)*0.2))</f>
        <v>2.41342176528339</v>
      </c>
      <c r="AQ20" s="40" t="n">
        <f aca="false">((SQRT(6)-SQRT($AE20))+(($AE20+AQ$14-6)*0.2))</f>
        <v>2.61342176528339</v>
      </c>
      <c r="AR20" s="40" t="n">
        <f aca="false">((SQRT(6)-SQRT($AE20))+(($AE20+AR$14-6)*0.2))</f>
        <v>2.81342176528339</v>
      </c>
      <c r="AS20" s="40" t="n">
        <f aca="false">((SQRT(6)-SQRT($AE20))+(($AE20+AS$14-6)*0.2))</f>
        <v>3.01342176528339</v>
      </c>
      <c r="AT20" s="40" t="n">
        <f aca="false">((SQRT(6)-SQRT($AE20))+(($AE20+AT$14-6)*0.2))</f>
        <v>3.21342176528339</v>
      </c>
      <c r="AU20" s="40" t="n">
        <f aca="false">((SQRT(6)-SQRT($AE20))+(($AE20+AU$14-6)*0.2))</f>
        <v>3.41342176528339</v>
      </c>
      <c r="AV20" s="40" t="n">
        <f aca="false">((SQRT(6)-SQRT($AE20))+(($AE20+AV$14-6)*0.2))</f>
        <v>3.61342176528339</v>
      </c>
      <c r="AW20" s="40" t="n">
        <f aca="false">((SQRT(6)-SQRT($AE20))+(($AE20+AW$14-6)*0.2))</f>
        <v>3.81342176528339</v>
      </c>
      <c r="AX20" s="40" t="n">
        <f aca="false">((SQRT(6)-SQRT($AE20))+(($AE20+AX$14-6)*0.2))</f>
        <v>4.01342176528339</v>
      </c>
      <c r="AY20" s="40" t="n">
        <f aca="false">((SQRT(6)-SQRT($AE20))+(($AE20+AY$14-6)*0.2))</f>
        <v>4.21342176528339</v>
      </c>
      <c r="AZ20" s="40" t="n">
        <f aca="false">((SQRT(6)-SQRT($AE20))+(($AE20+AZ$14-6)*0.2))</f>
        <v>4.41342176528339</v>
      </c>
      <c r="BA20" s="40" t="n">
        <f aca="false">((SQRT(6)-SQRT($AE20))+(($AE20+BA$14-6)*0.2))</f>
        <v>4.61342176528339</v>
      </c>
      <c r="BB20" s="40" t="n">
        <f aca="false">((SQRT(6)-SQRT($AE20))+(($AE20+BB$14-6)*0.2))</f>
        <v>4.81342176528339</v>
      </c>
      <c r="BC20" s="40" t="n">
        <f aca="false">((SQRT(6)-SQRT($AE20))+(($AE20+BC$14-6)*0.2))</f>
        <v>5.01342176528339</v>
      </c>
      <c r="BD20" s="40" t="n">
        <f aca="false">((SQRT(6)-SQRT($AE20))+(($AE20+BD$14-6)*0.2))</f>
        <v>5.21342176528339</v>
      </c>
      <c r="BE20" s="40" t="n">
        <f aca="false">((SQRT(6)-SQRT($AE20))+(($AE20+BE$14-6)*0.2))</f>
        <v>5.41342176528339</v>
      </c>
      <c r="BF20" s="40" t="n">
        <f aca="false">((SQRT(6)-SQRT($AE20))+(($AE20+BF$14-6)*0.2))</f>
        <v>5.61342176528339</v>
      </c>
      <c r="BG20" s="40" t="n">
        <f aca="false">((SQRT(6)-SQRT($AE20))+(($AE20+BG$14-6)*0.2))</f>
        <v>5.81342176528339</v>
      </c>
      <c r="BH20" s="40" t="n">
        <f aca="false">((SQRT(6)-SQRT($AE20))+(($AE20+BH$14-6)*0.2))</f>
        <v>6.01342176528339</v>
      </c>
      <c r="BI20" s="40" t="n">
        <f aca="false">((SQRT(6)-SQRT($AE20))+(($AE20+BI$14-6)*0.2))</f>
        <v>6.21342176528339</v>
      </c>
      <c r="BJ20" s="40" t="n">
        <f aca="false">((SQRT(6)-SQRT($AE20))+(($AE20+BJ$14-6)*0.2))</f>
        <v>6.41342176528339</v>
      </c>
      <c r="BK20" s="40" t="n">
        <f aca="false">((SQRT(6)-SQRT($AE20))+(($AE20+BK$14-6)*0.2))</f>
        <v>6.61342176528339</v>
      </c>
      <c r="BL20" s="40" t="n">
        <f aca="false">((SQRT(6)-SQRT($AE20))+(($AE20+BL$14-6)*0.2))</f>
        <v>6.81342176528339</v>
      </c>
      <c r="BM20" s="40" t="n">
        <f aca="false">((SQRT(6)-SQRT($AE20))+(($AE20+BM$14-6)*0.2))</f>
        <v>7.01342176528339</v>
      </c>
      <c r="BN20" s="40" t="n">
        <f aca="false">((SQRT(6)-SQRT($AE20))+(($AE20+BN$14-6)*0.2))</f>
        <v>7.21342176528339</v>
      </c>
      <c r="BO20" s="40" t="n">
        <f aca="false">((SQRT(6)-SQRT($AE20))+(($AE20+BO$14-6)*0.2))</f>
        <v>7.41342176528339</v>
      </c>
      <c r="BP20" s="40" t="n">
        <f aca="false">((SQRT(6)-SQRT($AE20))+(($AE20+BP$14-6)*0.2))</f>
        <v>7.61342176528339</v>
      </c>
      <c r="BQ20" s="40" t="n">
        <f aca="false">((SQRT(6)-SQRT($AE20))+(($AE20+BQ$14-6)*0.2))</f>
        <v>7.81342176528339</v>
      </c>
      <c r="BR20" s="40" t="n">
        <f aca="false">((SQRT(6)-SQRT($AE20))+(($AE20+BR$14-6)*0.2))</f>
        <v>8.01342176528339</v>
      </c>
      <c r="BS20" s="40" t="n">
        <f aca="false">((SQRT(6)-SQRT($AE20))+(($AE20+BS$14-6)*0.2))</f>
        <v>8.21342176528339</v>
      </c>
      <c r="BT20" s="40" t="n">
        <f aca="false">((SQRT(6)-SQRT($AE20))+(($AE20+BT$14-6)*0.2))</f>
        <v>8.41342176528339</v>
      </c>
      <c r="BU20" s="40" t="n">
        <f aca="false">((SQRT(6)-SQRT($AE20))+(($AE20+BU$14-6)*0.2))</f>
        <v>8.61342176528339</v>
      </c>
      <c r="BV20" s="40" t="n">
        <f aca="false">((SQRT(6)-SQRT($AE20))+(($AE20+BV$14-6)*0.2))</f>
        <v>8.81342176528339</v>
      </c>
      <c r="BW20" s="40" t="n">
        <f aca="false">((SQRT(6)-SQRT($AE20))+(($AE20+BW$14-6)*0.2))</f>
        <v>9.01342176528339</v>
      </c>
      <c r="BX20" s="40" t="n">
        <f aca="false">((SQRT(6)-SQRT($AE20))+(($AE20+BX$14-6)*0.2))</f>
        <v>9.21342176528339</v>
      </c>
      <c r="BY20" s="40" t="n">
        <f aca="false">((SQRT(6)-SQRT($AE20))+(($AE20+BY$14-6)*0.2))</f>
        <v>9.41342176528339</v>
      </c>
      <c r="BZ20" s="40" t="n">
        <f aca="false">((SQRT(6)-SQRT($AE20))+(($AE20+BZ$14-6)*0.2))</f>
        <v>9.61342176528339</v>
      </c>
      <c r="CA20" s="40" t="n">
        <f aca="false">((SQRT(6)-SQRT($AE20))+(($AE20+CA$14-6)*0.2))</f>
        <v>9.81342176528339</v>
      </c>
      <c r="CB20" s="40" t="n">
        <f aca="false">((SQRT(6)-SQRT($AE20))+(($AE20+CB$14-6)*0.2))</f>
        <v>10.0134217652834</v>
      </c>
    </row>
    <row r="21" customFormat="false" ht="18" hidden="false" customHeight="false" outlineLevel="0" collapsed="false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1"/>
      <c r="M21" s="1"/>
      <c r="N21" s="1"/>
      <c r="O21" s="50"/>
      <c r="P21" s="50"/>
      <c r="Q21" s="1"/>
      <c r="R21" s="1"/>
      <c r="S21" s="6"/>
      <c r="T21" s="44" t="s">
        <v>68</v>
      </c>
      <c r="U21" s="8"/>
      <c r="V21" s="45" t="n">
        <v>10000</v>
      </c>
      <c r="W21" s="45" t="n">
        <v>15000</v>
      </c>
      <c r="X21" s="45" t="n">
        <v>25000</v>
      </c>
      <c r="Y21" s="45" t="n">
        <v>37500</v>
      </c>
      <c r="Z21" s="32" t="n">
        <f aca="false">Z20+1</f>
        <v>8</v>
      </c>
      <c r="AA21" s="33" t="n">
        <v>8</v>
      </c>
      <c r="AB21" s="8"/>
      <c r="AC21" s="52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9"/>
      <c r="AR21" s="9"/>
      <c r="AS21" s="9"/>
    </row>
    <row r="22" customFormat="false" ht="72" hidden="false" customHeight="false" outlineLevel="0" collapsed="false">
      <c r="A22" s="53" t="s">
        <v>69</v>
      </c>
      <c r="B22" s="54" t="s">
        <v>70</v>
      </c>
      <c r="C22" s="55" t="s">
        <v>71</v>
      </c>
      <c r="D22" s="54" t="s">
        <v>9</v>
      </c>
      <c r="E22" s="56" t="s">
        <v>72</v>
      </c>
      <c r="F22" s="56" t="s">
        <v>73</v>
      </c>
      <c r="G22" s="56" t="s">
        <v>74</v>
      </c>
      <c r="H22" s="56" t="s">
        <v>75</v>
      </c>
      <c r="I22" s="54" t="s">
        <v>76</v>
      </c>
      <c r="J22" s="54" t="s">
        <v>77</v>
      </c>
      <c r="K22" s="54" t="s">
        <v>78</v>
      </c>
      <c r="L22" s="50"/>
      <c r="M22" s="50"/>
      <c r="N22" s="50"/>
      <c r="O22" s="50"/>
      <c r="P22" s="50"/>
      <c r="Q22" s="1"/>
      <c r="R22" s="1"/>
      <c r="S22" s="6"/>
      <c r="T22" s="44"/>
      <c r="U22" s="8"/>
      <c r="V22" s="45"/>
      <c r="W22" s="45"/>
      <c r="X22" s="45"/>
      <c r="Y22" s="45"/>
      <c r="Z22" s="32" t="n">
        <f aca="false">Z21+1</f>
        <v>9</v>
      </c>
      <c r="AA22" s="33" t="n">
        <v>9</v>
      </c>
      <c r="AB22" s="8"/>
      <c r="AC22" s="52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9"/>
      <c r="AR22" s="9"/>
      <c r="AS22" s="9"/>
    </row>
    <row r="23" customFormat="false" ht="18" hidden="false" customHeight="false" outlineLevel="0" collapsed="false">
      <c r="A23" s="57" t="s">
        <v>79</v>
      </c>
      <c r="B23" s="58" t="s">
        <v>56</v>
      </c>
      <c r="C23" s="59" t="s">
        <v>80</v>
      </c>
      <c r="D23" s="60" t="s">
        <v>19</v>
      </c>
      <c r="E23" s="61" t="n">
        <v>0</v>
      </c>
      <c r="F23" s="62" t="n">
        <v>0</v>
      </c>
      <c r="G23" s="60" t="n">
        <v>1</v>
      </c>
      <c r="H23" s="63" t="n">
        <f aca="false">IF(G23=1,AE3,IF(G23=2,AE3*0.75,AE3*0.5))</f>
        <v>0</v>
      </c>
      <c r="I23" s="64" t="n">
        <f aca="false">IF(C23="Server",AC3,IF((E23+F23)&lt;7,((SQRT(ABS(E23+F23))-SQRT(ABS(E23)))*H23),IF(E23&gt;5,((F23*0.2)*AE3),HLOOKUP(F23,$AF$14:$CB$20,AC15)*AE3)))</f>
        <v>0</v>
      </c>
      <c r="J23" s="65" t="n">
        <f aca="false">IF(G23=1,0.2*(I23),AM3)</f>
        <v>0</v>
      </c>
      <c r="K23" s="64" t="n">
        <f aca="false">SUM(I23:J23)</f>
        <v>0</v>
      </c>
      <c r="L23" s="66" t="s">
        <v>56</v>
      </c>
      <c r="M23" s="50"/>
      <c r="N23" s="50"/>
      <c r="O23" s="50"/>
      <c r="P23" s="50"/>
      <c r="Q23" s="1"/>
      <c r="R23" s="1"/>
      <c r="S23" s="6"/>
      <c r="T23" s="44" t="s">
        <v>81</v>
      </c>
      <c r="U23" s="8"/>
      <c r="V23" s="45" t="n">
        <v>6000</v>
      </c>
      <c r="W23" s="45" t="n">
        <v>9000</v>
      </c>
      <c r="X23" s="45" t="n">
        <v>15000</v>
      </c>
      <c r="Y23" s="45" t="n">
        <v>22500</v>
      </c>
      <c r="Z23" s="32" t="n">
        <f aca="false">Z22+1</f>
        <v>10</v>
      </c>
      <c r="AA23" s="33" t="n">
        <v>10</v>
      </c>
      <c r="AB23" s="8"/>
      <c r="AC23" s="67" t="s">
        <v>49</v>
      </c>
      <c r="AD23" s="13"/>
      <c r="AE23" s="13" t="n">
        <v>1</v>
      </c>
      <c r="AF23" s="13" t="n">
        <v>2</v>
      </c>
      <c r="AG23" s="13" t="n">
        <v>3</v>
      </c>
      <c r="AH23" s="13" t="n">
        <v>4</v>
      </c>
      <c r="AI23" s="13" t="n">
        <v>5</v>
      </c>
      <c r="AJ23" s="13" t="n">
        <v>6</v>
      </c>
      <c r="AK23" s="13" t="n">
        <v>7</v>
      </c>
      <c r="AL23" s="13" t="n">
        <v>8</v>
      </c>
      <c r="AM23" s="13" t="n">
        <v>9</v>
      </c>
      <c r="AN23" s="13" t="n">
        <v>10</v>
      </c>
      <c r="AO23" s="13" t="n">
        <v>11</v>
      </c>
      <c r="AP23" s="13" t="n">
        <v>12</v>
      </c>
      <c r="AQ23" s="13" t="n">
        <v>13</v>
      </c>
      <c r="AR23" s="13" t="n">
        <v>14</v>
      </c>
      <c r="AS23" s="13" t="n">
        <v>15</v>
      </c>
      <c r="AT23" s="13" t="n">
        <v>16</v>
      </c>
      <c r="AU23" s="13" t="n">
        <v>17</v>
      </c>
      <c r="AV23" s="13" t="n">
        <v>18</v>
      </c>
      <c r="AW23" s="13" t="n">
        <v>19</v>
      </c>
      <c r="AX23" s="13" t="n">
        <v>20</v>
      </c>
      <c r="AY23" s="13" t="n">
        <v>21</v>
      </c>
      <c r="AZ23" s="13" t="n">
        <v>22</v>
      </c>
      <c r="BA23" s="13" t="n">
        <v>23</v>
      </c>
      <c r="BB23" s="13" t="n">
        <v>24</v>
      </c>
      <c r="BC23" s="13" t="n">
        <v>25</v>
      </c>
      <c r="BD23" s="13" t="n">
        <v>26</v>
      </c>
      <c r="BE23" s="13" t="n">
        <v>27</v>
      </c>
      <c r="BF23" s="13" t="n">
        <v>28</v>
      </c>
      <c r="BG23" s="13" t="n">
        <v>29</v>
      </c>
      <c r="BH23" s="13" t="n">
        <v>30</v>
      </c>
      <c r="BI23" s="13" t="n">
        <v>31</v>
      </c>
      <c r="BJ23" s="13" t="n">
        <v>32</v>
      </c>
      <c r="BK23" s="13" t="n">
        <v>33</v>
      </c>
      <c r="BL23" s="13" t="n">
        <v>34</v>
      </c>
      <c r="BM23" s="13" t="n">
        <v>35</v>
      </c>
      <c r="BN23" s="13" t="n">
        <v>36</v>
      </c>
      <c r="BO23" s="13" t="n">
        <v>37</v>
      </c>
      <c r="BP23" s="13" t="n">
        <v>38</v>
      </c>
      <c r="BQ23" s="13" t="n">
        <v>39</v>
      </c>
      <c r="BR23" s="13" t="n">
        <v>40</v>
      </c>
      <c r="BS23" s="13" t="n">
        <v>41</v>
      </c>
      <c r="BT23" s="13" t="n">
        <v>42</v>
      </c>
      <c r="BU23" s="13" t="n">
        <v>43</v>
      </c>
      <c r="BV23" s="13" t="n">
        <v>44</v>
      </c>
      <c r="BW23" s="13" t="n">
        <v>45</v>
      </c>
      <c r="BX23" s="13" t="n">
        <v>46</v>
      </c>
      <c r="BY23" s="13" t="n">
        <v>47</v>
      </c>
      <c r="BZ23" s="13" t="n">
        <v>48</v>
      </c>
      <c r="CA23" s="13" t="n">
        <v>49</v>
      </c>
      <c r="CB23" s="13" t="n">
        <v>50</v>
      </c>
    </row>
    <row r="24" customFormat="false" ht="18" hidden="false" customHeight="false" outlineLevel="0" collapsed="false">
      <c r="A24" s="57"/>
      <c r="B24" s="58" t="s">
        <v>56</v>
      </c>
      <c r="C24" s="59" t="s">
        <v>80</v>
      </c>
      <c r="D24" s="60" t="s">
        <v>19</v>
      </c>
      <c r="E24" s="61" t="n">
        <v>0</v>
      </c>
      <c r="F24" s="62" t="n">
        <v>0</v>
      </c>
      <c r="G24" s="60" t="n">
        <v>1</v>
      </c>
      <c r="H24" s="63" t="n">
        <f aca="false">IF(G24=1,AE4,IF(G24=2,AE4*0.75,AE4*0.5))</f>
        <v>0</v>
      </c>
      <c r="I24" s="64" t="n">
        <f aca="false">IF(C24="Server",AC4,IF((E24+F24)&lt;7,((SQRT(ABS(E24+F24))-SQRT(ABS(E24)))*H24),IF(E24&gt;5,((F24*0.2)*AE4),HLOOKUP(F24,$AF$14:$AS$20,AC16)*AE4)))</f>
        <v>0</v>
      </c>
      <c r="J24" s="65" t="n">
        <f aca="false">IF(G24=1,0.2*(I24),AM4)</f>
        <v>0</v>
      </c>
      <c r="K24" s="64" t="n">
        <f aca="false">SUM(I24:J24)</f>
        <v>0</v>
      </c>
      <c r="L24" s="66"/>
      <c r="M24" s="50"/>
      <c r="N24" s="50"/>
      <c r="O24" s="50"/>
      <c r="P24" s="50"/>
      <c r="Q24" s="1"/>
      <c r="R24" s="1"/>
      <c r="S24" s="6"/>
      <c r="T24" s="44" t="s">
        <v>82</v>
      </c>
      <c r="U24" s="8"/>
      <c r="V24" s="45" t="n">
        <v>10000</v>
      </c>
      <c r="W24" s="45" t="n">
        <v>15000</v>
      </c>
      <c r="X24" s="45" t="n">
        <v>25000</v>
      </c>
      <c r="Y24" s="45" t="n">
        <v>37500</v>
      </c>
      <c r="Z24" s="32" t="n">
        <f aca="false">Z23+1</f>
        <v>11</v>
      </c>
      <c r="AA24" s="33" t="n">
        <v>11</v>
      </c>
      <c r="AB24" s="8" t="n">
        <f aca="false">E23+2</f>
        <v>2</v>
      </c>
      <c r="AC24" s="68" t="s">
        <v>83</v>
      </c>
      <c r="AD24" s="13" t="n">
        <v>0</v>
      </c>
      <c r="AE24" s="13" t="n">
        <v>1</v>
      </c>
      <c r="AF24" s="13" t="n">
        <v>1.75</v>
      </c>
      <c r="AG24" s="13" t="n">
        <f aca="false">AF24+0.5</f>
        <v>2.25</v>
      </c>
      <c r="AH24" s="13" t="n">
        <f aca="false">AG24+0.5</f>
        <v>2.75</v>
      </c>
      <c r="AI24" s="13" t="n">
        <f aca="false">AH24+0.5</f>
        <v>3.25</v>
      </c>
      <c r="AJ24" s="13" t="n">
        <f aca="false">AI24+0.5</f>
        <v>3.75</v>
      </c>
      <c r="AK24" s="13" t="n">
        <f aca="false">AJ24+0.5</f>
        <v>4.25</v>
      </c>
      <c r="AL24" s="13" t="n">
        <f aca="false">AK24+0.5</f>
        <v>4.75</v>
      </c>
      <c r="AM24" s="13" t="n">
        <f aca="false">AL24+0.5</f>
        <v>5.25</v>
      </c>
      <c r="AN24" s="13" t="n">
        <f aca="false">AM24+0.5</f>
        <v>5.75</v>
      </c>
      <c r="AO24" s="13" t="n">
        <f aca="false">AN24+0.5</f>
        <v>6.25</v>
      </c>
      <c r="AP24" s="13" t="n">
        <f aca="false">AO24+0.5</f>
        <v>6.75</v>
      </c>
      <c r="AQ24" s="13" t="n">
        <f aca="false">AP24+0.5</f>
        <v>7.25</v>
      </c>
      <c r="AR24" s="13" t="n">
        <f aca="false">AQ24+0.5</f>
        <v>7.75</v>
      </c>
      <c r="AS24" s="13" t="n">
        <f aca="false">AR24+0.5</f>
        <v>8.25</v>
      </c>
      <c r="AT24" s="13" t="n">
        <f aca="false">AS24+0.5</f>
        <v>8.75</v>
      </c>
      <c r="AU24" s="13" t="n">
        <f aca="false">AT24+0.5</f>
        <v>9.25</v>
      </c>
      <c r="AV24" s="13" t="n">
        <f aca="false">AU24+0.5</f>
        <v>9.75</v>
      </c>
      <c r="AW24" s="13" t="n">
        <f aca="false">AV24+0.5</f>
        <v>10.25</v>
      </c>
      <c r="AX24" s="13" t="n">
        <f aca="false">AW24+0.5</f>
        <v>10.75</v>
      </c>
      <c r="AY24" s="13" t="n">
        <f aca="false">AX24+0.5</f>
        <v>11.25</v>
      </c>
      <c r="AZ24" s="13" t="n">
        <f aca="false">AY24+0.5</f>
        <v>11.75</v>
      </c>
      <c r="BA24" s="13" t="n">
        <f aca="false">AZ24+0.5</f>
        <v>12.25</v>
      </c>
      <c r="BB24" s="13" t="n">
        <f aca="false">BA24+0.5</f>
        <v>12.75</v>
      </c>
      <c r="BC24" s="13" t="n">
        <f aca="false">BB24+0.5</f>
        <v>13.25</v>
      </c>
      <c r="BD24" s="13" t="n">
        <f aca="false">BC24+0.5</f>
        <v>13.75</v>
      </c>
      <c r="BE24" s="13" t="n">
        <f aca="false">BD24+0.5</f>
        <v>14.25</v>
      </c>
      <c r="BF24" s="13" t="n">
        <f aca="false">BE24+0.5</f>
        <v>14.75</v>
      </c>
      <c r="BG24" s="13" t="n">
        <f aca="false">BF24+0.5</f>
        <v>15.25</v>
      </c>
      <c r="BH24" s="13" t="n">
        <f aca="false">BG24+0.5</f>
        <v>15.75</v>
      </c>
      <c r="BI24" s="13" t="n">
        <f aca="false">BH24+0.5</f>
        <v>16.25</v>
      </c>
      <c r="BJ24" s="13" t="n">
        <f aca="false">BI24+0.5</f>
        <v>16.75</v>
      </c>
      <c r="BK24" s="13" t="n">
        <f aca="false">BJ24+0.5</f>
        <v>17.25</v>
      </c>
      <c r="BL24" s="13" t="n">
        <f aca="false">BK24+0.5</f>
        <v>17.75</v>
      </c>
      <c r="BM24" s="13" t="n">
        <f aca="false">BL24+0.5</f>
        <v>18.25</v>
      </c>
      <c r="BN24" s="13" t="n">
        <f aca="false">BM24+0.5</f>
        <v>18.75</v>
      </c>
      <c r="BO24" s="13" t="n">
        <f aca="false">BN24+0.5</f>
        <v>19.25</v>
      </c>
      <c r="BP24" s="13" t="n">
        <f aca="false">BO24+0.5</f>
        <v>19.75</v>
      </c>
      <c r="BQ24" s="13" t="n">
        <f aca="false">BP24+0.5</f>
        <v>20.25</v>
      </c>
      <c r="BR24" s="13" t="n">
        <f aca="false">BQ24+0.5</f>
        <v>20.75</v>
      </c>
      <c r="BS24" s="13" t="n">
        <f aca="false">BR24+0.5</f>
        <v>21.25</v>
      </c>
      <c r="BT24" s="13" t="n">
        <f aca="false">BS24+0.5</f>
        <v>21.75</v>
      </c>
      <c r="BU24" s="13" t="n">
        <f aca="false">BT24+0.5</f>
        <v>22.25</v>
      </c>
      <c r="BV24" s="13" t="n">
        <f aca="false">BU24+0.5</f>
        <v>22.75</v>
      </c>
      <c r="BW24" s="13" t="n">
        <f aca="false">BV24+0.5</f>
        <v>23.25</v>
      </c>
      <c r="BX24" s="13" t="n">
        <f aca="false">BW24+0.5</f>
        <v>23.75</v>
      </c>
      <c r="BY24" s="13" t="n">
        <f aca="false">BX24+0.5</f>
        <v>24.25</v>
      </c>
      <c r="BZ24" s="13" t="n">
        <f aca="false">BY24+0.5</f>
        <v>24.75</v>
      </c>
      <c r="CA24" s="13" t="n">
        <f aca="false">BZ24+0.5</f>
        <v>25.25</v>
      </c>
      <c r="CB24" s="13" t="n">
        <f aca="false">CA24+0.5</f>
        <v>25.75</v>
      </c>
    </row>
    <row r="25" customFormat="false" ht="18" hidden="false" customHeight="false" outlineLevel="0" collapsed="false">
      <c r="A25" s="57"/>
      <c r="B25" s="58" t="s">
        <v>56</v>
      </c>
      <c r="C25" s="59" t="s">
        <v>80</v>
      </c>
      <c r="D25" s="60" t="s">
        <v>19</v>
      </c>
      <c r="E25" s="61" t="n">
        <v>0</v>
      </c>
      <c r="F25" s="62" t="n">
        <v>0</v>
      </c>
      <c r="G25" s="60" t="n">
        <v>1</v>
      </c>
      <c r="H25" s="63" t="n">
        <f aca="false">IF(G25=1,AE5,IF(G25=2,AE5*0.75,AE5*0.5))</f>
        <v>0</v>
      </c>
      <c r="I25" s="64" t="n">
        <f aca="false">IF(C25="Server",AC5,IF((E25+F25)&lt;7,((SQRT(ABS(E25+F25))-SQRT(ABS(E25)))*H25),IF(E25&gt;5,((F25*0.2)*AE5),HLOOKUP(F25,$AF$14:$AS$20,AC17)*AE5)))</f>
        <v>0</v>
      </c>
      <c r="J25" s="65" t="n">
        <f aca="false">IF(G25=1,0.2*(I25),AM5)</f>
        <v>0</v>
      </c>
      <c r="K25" s="64" t="n">
        <f aca="false">SUM(I25:J25)</f>
        <v>0</v>
      </c>
      <c r="L25" s="66"/>
      <c r="M25" s="50"/>
      <c r="N25" s="50"/>
      <c r="O25" s="50"/>
      <c r="P25" s="50"/>
      <c r="Q25" s="1"/>
      <c r="R25" s="1"/>
      <c r="S25" s="6"/>
      <c r="T25" s="44" t="s">
        <v>84</v>
      </c>
      <c r="U25" s="8"/>
      <c r="V25" s="45" t="n">
        <v>3000</v>
      </c>
      <c r="W25" s="45" t="n">
        <v>4500</v>
      </c>
      <c r="X25" s="45" t="n">
        <v>7500</v>
      </c>
      <c r="Y25" s="45" t="n">
        <v>11000</v>
      </c>
      <c r="Z25" s="32" t="n">
        <f aca="false">Z24+1</f>
        <v>12</v>
      </c>
      <c r="AA25" s="33" t="n">
        <v>12</v>
      </c>
      <c r="AB25" s="8" t="n">
        <f aca="false">E24+2</f>
        <v>2</v>
      </c>
      <c r="AC25" s="68"/>
      <c r="AD25" s="13" t="n">
        <v>1</v>
      </c>
      <c r="AE25" s="13" t="n">
        <v>0.75</v>
      </c>
      <c r="AF25" s="13" t="n">
        <f aca="false">AE25+0.5</f>
        <v>1.25</v>
      </c>
      <c r="AG25" s="13" t="n">
        <f aca="false">AF25+0.5</f>
        <v>1.75</v>
      </c>
      <c r="AH25" s="13" t="n">
        <f aca="false">AG25+0.5</f>
        <v>2.25</v>
      </c>
      <c r="AI25" s="13" t="n">
        <f aca="false">AH25+0.5</f>
        <v>2.75</v>
      </c>
      <c r="AJ25" s="13" t="n">
        <f aca="false">AI25+0.5</f>
        <v>3.25</v>
      </c>
      <c r="AK25" s="13" t="n">
        <f aca="false">AJ25+0.5</f>
        <v>3.75</v>
      </c>
      <c r="AL25" s="13" t="n">
        <f aca="false">AK25+0.5</f>
        <v>4.25</v>
      </c>
      <c r="AM25" s="13" t="n">
        <f aca="false">AL25+0.5</f>
        <v>4.75</v>
      </c>
      <c r="AN25" s="13" t="n">
        <f aca="false">AM25+0.5</f>
        <v>5.25</v>
      </c>
      <c r="AO25" s="13" t="n">
        <f aca="false">AN25+0.5</f>
        <v>5.75</v>
      </c>
      <c r="AP25" s="13" t="n">
        <f aca="false">AO25+0.5</f>
        <v>6.25</v>
      </c>
      <c r="AQ25" s="13" t="n">
        <f aca="false">AP25+0.5</f>
        <v>6.75</v>
      </c>
      <c r="AR25" s="13" t="n">
        <f aca="false">AQ25+0.5</f>
        <v>7.25</v>
      </c>
      <c r="AS25" s="13" t="n">
        <f aca="false">AR25+0.5</f>
        <v>7.75</v>
      </c>
      <c r="AT25" s="13" t="n">
        <f aca="false">AS25+0.5</f>
        <v>8.25</v>
      </c>
      <c r="AU25" s="13" t="n">
        <f aca="false">AT25+0.5</f>
        <v>8.75</v>
      </c>
      <c r="AV25" s="13" t="n">
        <f aca="false">AU25+0.5</f>
        <v>9.25</v>
      </c>
      <c r="AW25" s="13" t="n">
        <f aca="false">AV25+0.5</f>
        <v>9.75</v>
      </c>
      <c r="AX25" s="13" t="n">
        <f aca="false">AW25+0.5</f>
        <v>10.25</v>
      </c>
      <c r="AY25" s="13" t="n">
        <f aca="false">AX25+0.5</f>
        <v>10.75</v>
      </c>
      <c r="AZ25" s="13" t="n">
        <f aca="false">AY25+0.5</f>
        <v>11.25</v>
      </c>
      <c r="BA25" s="13" t="n">
        <f aca="false">AZ25+0.5</f>
        <v>11.75</v>
      </c>
      <c r="BB25" s="13" t="n">
        <f aca="false">BA25+0.5</f>
        <v>12.25</v>
      </c>
      <c r="BC25" s="13" t="n">
        <f aca="false">BB25+0.5</f>
        <v>12.75</v>
      </c>
      <c r="BD25" s="13" t="n">
        <f aca="false">BC25+0.5</f>
        <v>13.25</v>
      </c>
      <c r="BE25" s="13" t="n">
        <f aca="false">BD25+0.5</f>
        <v>13.75</v>
      </c>
      <c r="BF25" s="13" t="n">
        <f aca="false">BE25+0.5</f>
        <v>14.25</v>
      </c>
      <c r="BG25" s="13" t="n">
        <f aca="false">BF25+0.5</f>
        <v>14.75</v>
      </c>
      <c r="BH25" s="13" t="n">
        <f aca="false">BG25+0.5</f>
        <v>15.25</v>
      </c>
      <c r="BI25" s="13" t="n">
        <f aca="false">BH25+0.5</f>
        <v>15.75</v>
      </c>
      <c r="BJ25" s="13" t="n">
        <f aca="false">BI25+0.5</f>
        <v>16.25</v>
      </c>
      <c r="BK25" s="13" t="n">
        <f aca="false">BJ25+0.5</f>
        <v>16.75</v>
      </c>
      <c r="BL25" s="13" t="n">
        <f aca="false">BK25+0.5</f>
        <v>17.25</v>
      </c>
      <c r="BM25" s="13" t="n">
        <f aca="false">BL25+0.5</f>
        <v>17.75</v>
      </c>
      <c r="BN25" s="13" t="n">
        <f aca="false">BM25+0.5</f>
        <v>18.25</v>
      </c>
      <c r="BO25" s="13" t="n">
        <f aca="false">BN25+0.5</f>
        <v>18.75</v>
      </c>
      <c r="BP25" s="13" t="n">
        <f aca="false">BO25+0.5</f>
        <v>19.25</v>
      </c>
      <c r="BQ25" s="13" t="n">
        <f aca="false">BP25+0.5</f>
        <v>19.75</v>
      </c>
      <c r="BR25" s="13" t="n">
        <f aca="false">BQ25+0.5</f>
        <v>20.25</v>
      </c>
      <c r="BS25" s="13" t="n">
        <f aca="false">BR25+0.5</f>
        <v>20.75</v>
      </c>
      <c r="BT25" s="13" t="n">
        <f aca="false">BS25+0.5</f>
        <v>21.25</v>
      </c>
      <c r="BU25" s="13" t="n">
        <f aca="false">BT25+0.5</f>
        <v>21.75</v>
      </c>
      <c r="BV25" s="13" t="n">
        <f aca="false">BU25+0.5</f>
        <v>22.25</v>
      </c>
      <c r="BW25" s="13" t="n">
        <f aca="false">BV25+0.5</f>
        <v>22.75</v>
      </c>
      <c r="BX25" s="13" t="n">
        <f aca="false">BW25+0.5</f>
        <v>23.25</v>
      </c>
      <c r="BY25" s="13" t="n">
        <f aca="false">BX25+0.5</f>
        <v>23.75</v>
      </c>
      <c r="BZ25" s="13" t="n">
        <f aca="false">BY25+0.5</f>
        <v>24.25</v>
      </c>
      <c r="CA25" s="13" t="n">
        <f aca="false">BZ25+0.5</f>
        <v>24.75</v>
      </c>
      <c r="CB25" s="13" t="n">
        <f aca="false">CA25+0.5</f>
        <v>25.25</v>
      </c>
    </row>
    <row r="26" customFormat="false" ht="18" hidden="false" customHeight="false" outlineLevel="0" collapsed="false">
      <c r="A26" s="57"/>
      <c r="B26" s="58" t="s">
        <v>56</v>
      </c>
      <c r="C26" s="59" t="s">
        <v>80</v>
      </c>
      <c r="D26" s="60" t="s">
        <v>19</v>
      </c>
      <c r="E26" s="61" t="n">
        <v>0</v>
      </c>
      <c r="F26" s="62" t="n">
        <v>0</v>
      </c>
      <c r="G26" s="60" t="n">
        <v>1</v>
      </c>
      <c r="H26" s="63" t="n">
        <f aca="false">IF(G26=1,AE6,IF(G26=2,AE6*0.75,AE6*0.5))</f>
        <v>0</v>
      </c>
      <c r="I26" s="64" t="n">
        <f aca="false">IF(C26="Server",AC6,IF((E26+F26)&lt;7,((SQRT(ABS(E26+F26))-SQRT(ABS(E26)))*H26),IF(E26&gt;5,((F26*0.2)*AE6),HLOOKUP(F26,$AF$14:$AS$20,AC18)*AE6)))</f>
        <v>0</v>
      </c>
      <c r="J26" s="65" t="n">
        <f aca="false">IF(G26=1,0.2*(I26),AM6)</f>
        <v>0</v>
      </c>
      <c r="K26" s="64" t="n">
        <f aca="false">SUM(I26:J26)</f>
        <v>0</v>
      </c>
      <c r="L26" s="66"/>
      <c r="M26" s="50"/>
      <c r="N26" s="50"/>
      <c r="O26" s="50"/>
      <c r="P26" s="50"/>
      <c r="Q26" s="1"/>
      <c r="R26" s="1"/>
      <c r="S26" s="6"/>
      <c r="T26" s="44" t="s">
        <v>85</v>
      </c>
      <c r="U26" s="8"/>
      <c r="V26" s="45" t="n">
        <v>3000</v>
      </c>
      <c r="W26" s="45" t="n">
        <v>4500</v>
      </c>
      <c r="X26" s="45" t="n">
        <v>7500</v>
      </c>
      <c r="Y26" s="45" t="n">
        <v>11000</v>
      </c>
      <c r="Z26" s="32" t="n">
        <f aca="false">Z25+1</f>
        <v>13</v>
      </c>
      <c r="AA26" s="33" t="n">
        <v>13</v>
      </c>
      <c r="AB26" s="8" t="n">
        <f aca="false">E25+2</f>
        <v>2</v>
      </c>
      <c r="AC26" s="68"/>
      <c r="AD26" s="13" t="n">
        <v>2</v>
      </c>
      <c r="AE26" s="13" t="n">
        <v>0.5</v>
      </c>
      <c r="AF26" s="13" t="n">
        <f aca="false">AF$23*0.5</f>
        <v>1</v>
      </c>
      <c r="AG26" s="13" t="n">
        <f aca="false">AG$23*0.5</f>
        <v>1.5</v>
      </c>
      <c r="AH26" s="13" t="n">
        <f aca="false">AH$23*0.5</f>
        <v>2</v>
      </c>
      <c r="AI26" s="13"/>
      <c r="AJ26" s="13" t="n">
        <f aca="false">AJ$23*0.5</f>
        <v>3</v>
      </c>
      <c r="AK26" s="13" t="n">
        <f aca="false">AK$23*0.5</f>
        <v>3.5</v>
      </c>
      <c r="AL26" s="13" t="n">
        <f aca="false">AL$23*0.5</f>
        <v>4</v>
      </c>
      <c r="AM26" s="13" t="n">
        <f aca="false">AM$23*0.5</f>
        <v>4.5</v>
      </c>
      <c r="AN26" s="13" t="n">
        <f aca="false">AN$23*0.5</f>
        <v>5</v>
      </c>
      <c r="AO26" s="13" t="n">
        <f aca="false">AO$23*0.5</f>
        <v>5.5</v>
      </c>
      <c r="AP26" s="13" t="n">
        <f aca="false">AP$23*0.5</f>
        <v>6</v>
      </c>
      <c r="AQ26" s="13" t="n">
        <f aca="false">AQ$23*0.5</f>
        <v>6.5</v>
      </c>
      <c r="AR26" s="13" t="n">
        <f aca="false">AR$23*0.5</f>
        <v>7</v>
      </c>
      <c r="AS26" s="13" t="n">
        <f aca="false">AS$23*0.5</f>
        <v>7.5</v>
      </c>
      <c r="AT26" s="13" t="n">
        <f aca="false">AT$23*0.5</f>
        <v>8</v>
      </c>
      <c r="AU26" s="13" t="n">
        <f aca="false">AU$23*0.5</f>
        <v>8.5</v>
      </c>
      <c r="AV26" s="13" t="n">
        <f aca="false">AV$23*0.5</f>
        <v>9</v>
      </c>
      <c r="AW26" s="13" t="n">
        <f aca="false">AW$23*0.5</f>
        <v>9.5</v>
      </c>
      <c r="AX26" s="13" t="n">
        <f aca="false">AX$23*0.5</f>
        <v>10</v>
      </c>
      <c r="AY26" s="13" t="n">
        <f aca="false">AY$23*0.5</f>
        <v>10.5</v>
      </c>
      <c r="AZ26" s="13" t="n">
        <f aca="false">AZ$23*0.5</f>
        <v>11</v>
      </c>
      <c r="BA26" s="13" t="n">
        <f aca="false">BA$23*0.5</f>
        <v>11.5</v>
      </c>
      <c r="BB26" s="13" t="n">
        <f aca="false">BB$23*0.5</f>
        <v>12</v>
      </c>
      <c r="BC26" s="13" t="n">
        <f aca="false">BC$23*0.5</f>
        <v>12.5</v>
      </c>
      <c r="BD26" s="13" t="n">
        <f aca="false">BD$23*0.5</f>
        <v>13</v>
      </c>
      <c r="BE26" s="13" t="n">
        <f aca="false">BE$23*0.5</f>
        <v>13.5</v>
      </c>
      <c r="BF26" s="13" t="n">
        <f aca="false">BF$23*0.5</f>
        <v>14</v>
      </c>
      <c r="BG26" s="13" t="n">
        <f aca="false">BG$23*0.5</f>
        <v>14.5</v>
      </c>
      <c r="BH26" s="13" t="n">
        <f aca="false">BH$23*0.5</f>
        <v>15</v>
      </c>
      <c r="BI26" s="13" t="n">
        <f aca="false">BI$23*0.5</f>
        <v>15.5</v>
      </c>
      <c r="BJ26" s="13" t="n">
        <f aca="false">BJ$23*0.5</f>
        <v>16</v>
      </c>
      <c r="BK26" s="13" t="n">
        <f aca="false">BK$23*0.5</f>
        <v>16.5</v>
      </c>
      <c r="BL26" s="13" t="n">
        <f aca="false">BL$23*0.5</f>
        <v>17</v>
      </c>
      <c r="BM26" s="13" t="n">
        <f aca="false">BM$23*0.5</f>
        <v>17.5</v>
      </c>
      <c r="BN26" s="13" t="n">
        <f aca="false">BN$23*0.5</f>
        <v>18</v>
      </c>
      <c r="BO26" s="13" t="n">
        <f aca="false">BO$23*0.5</f>
        <v>18.5</v>
      </c>
      <c r="BP26" s="13" t="n">
        <f aca="false">BP$23*0.5</f>
        <v>19</v>
      </c>
      <c r="BQ26" s="13" t="n">
        <f aca="false">BQ$23*0.5</f>
        <v>19.5</v>
      </c>
      <c r="BR26" s="13" t="n">
        <f aca="false">BR$23*0.5</f>
        <v>20</v>
      </c>
      <c r="BS26" s="13" t="n">
        <f aca="false">BS$23*0.5</f>
        <v>20.5</v>
      </c>
      <c r="BT26" s="13" t="n">
        <f aca="false">BT$23*0.5</f>
        <v>21</v>
      </c>
      <c r="BU26" s="13" t="n">
        <f aca="false">BU$23*0.5</f>
        <v>21.5</v>
      </c>
      <c r="BV26" s="13" t="n">
        <f aca="false">BV$23*0.5</f>
        <v>22</v>
      </c>
      <c r="BW26" s="13" t="n">
        <f aca="false">BW$23*0.5</f>
        <v>22.5</v>
      </c>
      <c r="BX26" s="13" t="n">
        <f aca="false">BX$23*0.5</f>
        <v>23</v>
      </c>
      <c r="BY26" s="13" t="n">
        <f aca="false">BY$23*0.5</f>
        <v>23.5</v>
      </c>
      <c r="BZ26" s="13" t="n">
        <f aca="false">BZ$23*0.5</f>
        <v>24</v>
      </c>
      <c r="CA26" s="13" t="n">
        <f aca="false">CA$23*0.5</f>
        <v>24.5</v>
      </c>
      <c r="CB26" s="13" t="n">
        <f aca="false">CB$23*0.5</f>
        <v>25</v>
      </c>
    </row>
    <row r="27" customFormat="false" ht="18" hidden="false" customHeight="false" outlineLevel="0" collapsed="false">
      <c r="A27" s="57"/>
      <c r="B27" s="58" t="s">
        <v>56</v>
      </c>
      <c r="C27" s="59" t="s">
        <v>80</v>
      </c>
      <c r="D27" s="60" t="s">
        <v>19</v>
      </c>
      <c r="E27" s="61" t="n">
        <v>0</v>
      </c>
      <c r="F27" s="62" t="n">
        <v>0</v>
      </c>
      <c r="G27" s="60" t="n">
        <v>1</v>
      </c>
      <c r="H27" s="63" t="n">
        <f aca="false">IF(G27=1,AE7,IF(G27=2,AE7*0.75,AE7*0.5))</f>
        <v>0</v>
      </c>
      <c r="I27" s="64" t="n">
        <f aca="false">IF(C27="Server",AC7,IF((E27+F27)&lt;7,((SQRT(ABS(E27+F27))-SQRT(ABS(E27)))*H27),IF(E27&gt;5,((F27*0.2)*AE7),HLOOKUP(F27,$AF$14:$AS$20,AC19)*AE7)))</f>
        <v>0</v>
      </c>
      <c r="J27" s="65" t="n">
        <f aca="false">IF(G27=1,0.2*(I27),AM7)</f>
        <v>0</v>
      </c>
      <c r="K27" s="64" t="n">
        <f aca="false">SUM(I27:J27)</f>
        <v>0</v>
      </c>
      <c r="L27" s="66"/>
      <c r="M27" s="50" t="s">
        <v>56</v>
      </c>
      <c r="N27" s="50"/>
      <c r="O27" s="50"/>
      <c r="P27" s="50"/>
      <c r="Q27" s="1"/>
      <c r="R27" s="1"/>
      <c r="S27" s="6"/>
      <c r="T27" s="44" t="s">
        <v>86</v>
      </c>
      <c r="U27" s="8"/>
      <c r="V27" s="45" t="n">
        <v>3000</v>
      </c>
      <c r="W27" s="45" t="n">
        <v>4500</v>
      </c>
      <c r="X27" s="45" t="n">
        <v>7500</v>
      </c>
      <c r="Y27" s="45" t="n">
        <v>11000</v>
      </c>
      <c r="Z27" s="32" t="n">
        <f aca="false">Z26+1</f>
        <v>14</v>
      </c>
      <c r="AA27" s="33" t="n">
        <f aca="false">AA26+1</f>
        <v>14</v>
      </c>
      <c r="AB27" s="8" t="n">
        <f aca="false">E26+2</f>
        <v>2</v>
      </c>
      <c r="AC27" s="68"/>
      <c r="AD27" s="13" t="n">
        <v>3</v>
      </c>
      <c r="AE27" s="13" t="n">
        <v>0.5</v>
      </c>
      <c r="AF27" s="13" t="n">
        <f aca="false">AF$23*0.5</f>
        <v>1</v>
      </c>
      <c r="AG27" s="13" t="n">
        <f aca="false">AG$23*0.5</f>
        <v>1.5</v>
      </c>
      <c r="AH27" s="13" t="n">
        <f aca="false">AH$23*0.5</f>
        <v>2</v>
      </c>
      <c r="AI27" s="13" t="n">
        <f aca="false">AI$23*0.5</f>
        <v>2.5</v>
      </c>
      <c r="AJ27" s="13" t="n">
        <f aca="false">AJ$23*0.5</f>
        <v>3</v>
      </c>
      <c r="AK27" s="13" t="n">
        <f aca="false">AK$23*0.5</f>
        <v>3.5</v>
      </c>
      <c r="AL27" s="13" t="n">
        <f aca="false">AL$23*0.5</f>
        <v>4</v>
      </c>
      <c r="AM27" s="13" t="n">
        <f aca="false">AM$23*0.5</f>
        <v>4.5</v>
      </c>
      <c r="AN27" s="13" t="n">
        <f aca="false">AN$23*0.5</f>
        <v>5</v>
      </c>
      <c r="AO27" s="13" t="n">
        <f aca="false">AO$23*0.5</f>
        <v>5.5</v>
      </c>
      <c r="AP27" s="13" t="n">
        <f aca="false">AP$23*0.5</f>
        <v>6</v>
      </c>
      <c r="AQ27" s="13" t="n">
        <f aca="false">AQ$23*0.5</f>
        <v>6.5</v>
      </c>
      <c r="AR27" s="13" t="n">
        <f aca="false">AR$23*0.5</f>
        <v>7</v>
      </c>
      <c r="AS27" s="13" t="n">
        <f aca="false">AS$23*0.5</f>
        <v>7.5</v>
      </c>
      <c r="AT27" s="13" t="n">
        <f aca="false">AT$23*0.5</f>
        <v>8</v>
      </c>
      <c r="AU27" s="13" t="n">
        <f aca="false">AU$23*0.5</f>
        <v>8.5</v>
      </c>
      <c r="AV27" s="13" t="n">
        <f aca="false">AV$23*0.5</f>
        <v>9</v>
      </c>
      <c r="AW27" s="13" t="n">
        <f aca="false">AW$23*0.5</f>
        <v>9.5</v>
      </c>
      <c r="AX27" s="13" t="n">
        <f aca="false">AX$23*0.5</f>
        <v>10</v>
      </c>
      <c r="AY27" s="13" t="n">
        <f aca="false">AY$23*0.5</f>
        <v>10.5</v>
      </c>
      <c r="AZ27" s="13" t="n">
        <f aca="false">AZ$23*0.5</f>
        <v>11</v>
      </c>
      <c r="BA27" s="13" t="n">
        <f aca="false">BA$23*0.5</f>
        <v>11.5</v>
      </c>
      <c r="BB27" s="13" t="n">
        <f aca="false">BB$23*0.5</f>
        <v>12</v>
      </c>
      <c r="BC27" s="13" t="n">
        <f aca="false">BC$23*0.5</f>
        <v>12.5</v>
      </c>
      <c r="BD27" s="13" t="n">
        <f aca="false">BD$23*0.5</f>
        <v>13</v>
      </c>
      <c r="BE27" s="13" t="n">
        <f aca="false">BE$23*0.5</f>
        <v>13.5</v>
      </c>
      <c r="BF27" s="13" t="n">
        <f aca="false">BF$23*0.5</f>
        <v>14</v>
      </c>
      <c r="BG27" s="13" t="n">
        <f aca="false">BG$23*0.5</f>
        <v>14.5</v>
      </c>
      <c r="BH27" s="13" t="n">
        <f aca="false">BH$23*0.5</f>
        <v>15</v>
      </c>
      <c r="BI27" s="13" t="n">
        <f aca="false">BI$23*0.5</f>
        <v>15.5</v>
      </c>
      <c r="BJ27" s="13" t="n">
        <f aca="false">BJ$23*0.5</f>
        <v>16</v>
      </c>
      <c r="BK27" s="13" t="n">
        <f aca="false">BK$23*0.5</f>
        <v>16.5</v>
      </c>
      <c r="BL27" s="13" t="n">
        <f aca="false">BL$23*0.5</f>
        <v>17</v>
      </c>
      <c r="BM27" s="13" t="n">
        <f aca="false">BM$23*0.5</f>
        <v>17.5</v>
      </c>
      <c r="BN27" s="13" t="n">
        <f aca="false">BN$23*0.5</f>
        <v>18</v>
      </c>
      <c r="BO27" s="13" t="n">
        <f aca="false">BO$23*0.5</f>
        <v>18.5</v>
      </c>
      <c r="BP27" s="13" t="n">
        <f aca="false">BP$23*0.5</f>
        <v>19</v>
      </c>
      <c r="BQ27" s="13" t="n">
        <f aca="false">BQ$23*0.5</f>
        <v>19.5</v>
      </c>
      <c r="BR27" s="13" t="n">
        <f aca="false">BR$23*0.5</f>
        <v>20</v>
      </c>
      <c r="BS27" s="13" t="n">
        <f aca="false">BS$23*0.5</f>
        <v>20.5</v>
      </c>
      <c r="BT27" s="13" t="n">
        <f aca="false">BT$23*0.5</f>
        <v>21</v>
      </c>
      <c r="BU27" s="13" t="n">
        <f aca="false">BU$23*0.5</f>
        <v>21.5</v>
      </c>
      <c r="BV27" s="13" t="n">
        <f aca="false">BV$23*0.5</f>
        <v>22</v>
      </c>
      <c r="BW27" s="13" t="n">
        <f aca="false">BW$23*0.5</f>
        <v>22.5</v>
      </c>
      <c r="BX27" s="13" t="n">
        <f aca="false">BX$23*0.5</f>
        <v>23</v>
      </c>
      <c r="BY27" s="13" t="n">
        <f aca="false">BY$23*0.5</f>
        <v>23.5</v>
      </c>
      <c r="BZ27" s="13" t="n">
        <f aca="false">BZ$23*0.5</f>
        <v>24</v>
      </c>
      <c r="CA27" s="13" t="n">
        <f aca="false">CA$23*0.5</f>
        <v>24.5</v>
      </c>
      <c r="CB27" s="13" t="n">
        <f aca="false">CB$23*0.5</f>
        <v>25</v>
      </c>
    </row>
    <row r="28" customFormat="false" ht="18" hidden="false" customHeight="false" outlineLevel="0" collapsed="false">
      <c r="A28" s="57"/>
      <c r="B28" s="58" t="s">
        <v>56</v>
      </c>
      <c r="C28" s="59" t="s">
        <v>80</v>
      </c>
      <c r="D28" s="60" t="s">
        <v>19</v>
      </c>
      <c r="E28" s="61" t="n">
        <v>0</v>
      </c>
      <c r="F28" s="62" t="n">
        <v>0</v>
      </c>
      <c r="G28" s="60" t="n">
        <v>1</v>
      </c>
      <c r="H28" s="63" t="n">
        <f aca="false">IF(G28=1,AE8,IF(G28=2,AE8*0.75,AE8*0.5))</f>
        <v>0</v>
      </c>
      <c r="I28" s="64" t="n">
        <f aca="false">IF(C28="Server",AC8,IF((E28+F28)&lt;7,((SQRT(ABS(E28+F28))-SQRT(ABS(E28)))*H28),IF(E28&gt;5,((F28*0.2)*AE8),HLOOKUP(F28,$AF$14:$AS$20,AC20)*AE8)))</f>
        <v>0</v>
      </c>
      <c r="J28" s="65" t="n">
        <f aca="false">IF(G28=1,0.2*(I28),AM8)</f>
        <v>0</v>
      </c>
      <c r="K28" s="64" t="n">
        <f aca="false">SUM(I28:J28)</f>
        <v>0</v>
      </c>
      <c r="L28" s="66"/>
      <c r="M28" s="50"/>
      <c r="N28" s="50"/>
      <c r="O28" s="50"/>
      <c r="P28" s="50"/>
      <c r="Q28" s="1"/>
      <c r="R28" s="1"/>
      <c r="S28" s="6"/>
      <c r="T28" s="44" t="s">
        <v>87</v>
      </c>
      <c r="U28" s="8"/>
      <c r="V28" s="45" t="n">
        <v>3000</v>
      </c>
      <c r="W28" s="45" t="n">
        <v>4500</v>
      </c>
      <c r="X28" s="45" t="n">
        <v>7500</v>
      </c>
      <c r="Y28" s="45" t="n">
        <v>11000</v>
      </c>
      <c r="Z28" s="32" t="n">
        <f aca="false">Z27+1</f>
        <v>15</v>
      </c>
      <c r="AA28" s="33" t="n">
        <f aca="false">AA27+1</f>
        <v>15</v>
      </c>
      <c r="AB28" s="8" t="n">
        <f aca="false">E27+2</f>
        <v>2</v>
      </c>
      <c r="AC28" s="68"/>
      <c r="AD28" s="13" t="n">
        <v>4</v>
      </c>
      <c r="AE28" s="13" t="n">
        <v>0.5</v>
      </c>
      <c r="AF28" s="13" t="n">
        <f aca="false">AF$23*0.5</f>
        <v>1</v>
      </c>
      <c r="AG28" s="13" t="n">
        <f aca="false">AG$23*0.5</f>
        <v>1.5</v>
      </c>
      <c r="AH28" s="13" t="n">
        <f aca="false">AH$23*0.5</f>
        <v>2</v>
      </c>
      <c r="AI28" s="13" t="n">
        <f aca="false">AI$23*0.5</f>
        <v>2.5</v>
      </c>
      <c r="AJ28" s="13" t="n">
        <f aca="false">AJ$23*0.5</f>
        <v>3</v>
      </c>
      <c r="AK28" s="13" t="n">
        <f aca="false">AK$23*0.5</f>
        <v>3.5</v>
      </c>
      <c r="AL28" s="13" t="n">
        <f aca="false">AL$23*0.5</f>
        <v>4</v>
      </c>
      <c r="AM28" s="13" t="n">
        <f aca="false">AM$23*0.5</f>
        <v>4.5</v>
      </c>
      <c r="AN28" s="13" t="n">
        <f aca="false">AN$23*0.5</f>
        <v>5</v>
      </c>
      <c r="AO28" s="13" t="n">
        <f aca="false">AO$23*0.5</f>
        <v>5.5</v>
      </c>
      <c r="AP28" s="13" t="n">
        <f aca="false">AP$23*0.5</f>
        <v>6</v>
      </c>
      <c r="AQ28" s="13" t="n">
        <f aca="false">AQ$23*0.5</f>
        <v>6.5</v>
      </c>
      <c r="AR28" s="13" t="n">
        <f aca="false">AR$23*0.5</f>
        <v>7</v>
      </c>
      <c r="AS28" s="13" t="n">
        <f aca="false">AS$23*0.5</f>
        <v>7.5</v>
      </c>
      <c r="AT28" s="13" t="n">
        <f aca="false">AT$23*0.5</f>
        <v>8</v>
      </c>
      <c r="AU28" s="13" t="n">
        <f aca="false">AU$23*0.5</f>
        <v>8.5</v>
      </c>
      <c r="AV28" s="13" t="n">
        <f aca="false">AV$23*0.5</f>
        <v>9</v>
      </c>
      <c r="AW28" s="13" t="n">
        <f aca="false">AW$23*0.5</f>
        <v>9.5</v>
      </c>
      <c r="AX28" s="13" t="n">
        <f aca="false">AX$23*0.5</f>
        <v>10</v>
      </c>
      <c r="AY28" s="13" t="n">
        <f aca="false">AY$23*0.5</f>
        <v>10.5</v>
      </c>
      <c r="AZ28" s="13" t="n">
        <f aca="false">AZ$23*0.5</f>
        <v>11</v>
      </c>
      <c r="BA28" s="13" t="n">
        <f aca="false">BA$23*0.5</f>
        <v>11.5</v>
      </c>
      <c r="BB28" s="13" t="n">
        <f aca="false">BB$23*0.5</f>
        <v>12</v>
      </c>
      <c r="BC28" s="13" t="n">
        <f aca="false">BC$23*0.5</f>
        <v>12.5</v>
      </c>
      <c r="BD28" s="13" t="n">
        <f aca="false">BD$23*0.5</f>
        <v>13</v>
      </c>
      <c r="BE28" s="13" t="n">
        <f aca="false">BE$23*0.5</f>
        <v>13.5</v>
      </c>
      <c r="BF28" s="13" t="n">
        <f aca="false">BF$23*0.5</f>
        <v>14</v>
      </c>
      <c r="BG28" s="13" t="n">
        <f aca="false">BG$23*0.5</f>
        <v>14.5</v>
      </c>
      <c r="BH28" s="13" t="n">
        <f aca="false">BH$23*0.5</f>
        <v>15</v>
      </c>
      <c r="BI28" s="13" t="n">
        <f aca="false">BI$23*0.5</f>
        <v>15.5</v>
      </c>
      <c r="BJ28" s="13" t="n">
        <f aca="false">BJ$23*0.5</f>
        <v>16</v>
      </c>
      <c r="BK28" s="13" t="n">
        <f aca="false">BK$23*0.5</f>
        <v>16.5</v>
      </c>
      <c r="BL28" s="13" t="n">
        <f aca="false">BL$23*0.5</f>
        <v>17</v>
      </c>
      <c r="BM28" s="13" t="n">
        <f aca="false">BM$23*0.5</f>
        <v>17.5</v>
      </c>
      <c r="BN28" s="13" t="n">
        <f aca="false">BN$23*0.5</f>
        <v>18</v>
      </c>
      <c r="BO28" s="13" t="n">
        <f aca="false">BO$23*0.5</f>
        <v>18.5</v>
      </c>
      <c r="BP28" s="13" t="n">
        <f aca="false">BP$23*0.5</f>
        <v>19</v>
      </c>
      <c r="BQ28" s="13" t="n">
        <f aca="false">BQ$23*0.5</f>
        <v>19.5</v>
      </c>
      <c r="BR28" s="13" t="n">
        <f aca="false">BR$23*0.5</f>
        <v>20</v>
      </c>
      <c r="BS28" s="13" t="n">
        <f aca="false">BS$23*0.5</f>
        <v>20.5</v>
      </c>
      <c r="BT28" s="13" t="n">
        <f aca="false">BT$23*0.5</f>
        <v>21</v>
      </c>
      <c r="BU28" s="13" t="n">
        <f aca="false">BU$23*0.5</f>
        <v>21.5</v>
      </c>
      <c r="BV28" s="13" t="n">
        <f aca="false">BV$23*0.5</f>
        <v>22</v>
      </c>
      <c r="BW28" s="13" t="n">
        <f aca="false">BW$23*0.5</f>
        <v>22.5</v>
      </c>
      <c r="BX28" s="13" t="n">
        <f aca="false">BX$23*0.5</f>
        <v>23</v>
      </c>
      <c r="BY28" s="13" t="n">
        <f aca="false">BY$23*0.5</f>
        <v>23.5</v>
      </c>
      <c r="BZ28" s="13" t="n">
        <f aca="false">BZ$23*0.5</f>
        <v>24</v>
      </c>
      <c r="CA28" s="13" t="n">
        <f aca="false">CA$23*0.5</f>
        <v>24.5</v>
      </c>
      <c r="CB28" s="13" t="n">
        <f aca="false">CB$23*0.5</f>
        <v>25</v>
      </c>
    </row>
    <row r="29" customFormat="false" ht="18" hidden="false" customHeight="false" outlineLevel="0" collapsed="false">
      <c r="A29" s="57"/>
      <c r="B29" s="58" t="s">
        <v>56</v>
      </c>
      <c r="C29" s="59" t="s">
        <v>80</v>
      </c>
      <c r="D29" s="60" t="s">
        <v>19</v>
      </c>
      <c r="E29" s="61" t="n">
        <v>0</v>
      </c>
      <c r="F29" s="62" t="n">
        <v>0</v>
      </c>
      <c r="G29" s="60" t="n">
        <v>1</v>
      </c>
      <c r="H29" s="63" t="n">
        <f aca="false">IF(G29=1,AE9,IF(G29=2,AE9*0.75,AE9*0.5))</f>
        <v>0</v>
      </c>
      <c r="I29" s="64" t="n">
        <f aca="false">IF(C29="Server",AC9,IF((E29+F29)&lt;7,((SQRT(ABS(E29+F29))-SQRT(ABS(E29)))*H29),IF(E29&gt;5,((F29*0.2)*AE9),HLOOKUP(F29,$AF$14:$AS$20,AC21)*AE9)))</f>
        <v>0</v>
      </c>
      <c r="J29" s="65" t="n">
        <f aca="false">IF(G29=1,0.2*(I29),AM9)</f>
        <v>0</v>
      </c>
      <c r="K29" s="64" t="n">
        <f aca="false">SUM(I29:J29)</f>
        <v>0</v>
      </c>
      <c r="L29" s="66"/>
      <c r="M29" s="50"/>
      <c r="N29" s="50"/>
      <c r="O29" s="50"/>
      <c r="P29" s="50"/>
      <c r="Q29" s="1"/>
      <c r="R29" s="1"/>
      <c r="S29" s="6"/>
      <c r="T29" s="44" t="s">
        <v>88</v>
      </c>
      <c r="U29" s="8"/>
      <c r="V29" s="45" t="n">
        <v>3000</v>
      </c>
      <c r="W29" s="45" t="n">
        <v>4500</v>
      </c>
      <c r="X29" s="45" t="n">
        <v>7500</v>
      </c>
      <c r="Y29" s="45" t="n">
        <v>11000</v>
      </c>
      <c r="Z29" s="32" t="n">
        <f aca="false">Z28+1</f>
        <v>16</v>
      </c>
      <c r="AA29" s="33" t="n">
        <f aca="false">AA28+1</f>
        <v>16</v>
      </c>
      <c r="AB29" s="8" t="n">
        <f aca="false">E28+2</f>
        <v>2</v>
      </c>
      <c r="AC29" s="69"/>
      <c r="AD29" s="13" t="n">
        <v>5</v>
      </c>
      <c r="AE29" s="13" t="n">
        <v>0.5</v>
      </c>
      <c r="AF29" s="13" t="n">
        <f aca="false">AF$23*0.5</f>
        <v>1</v>
      </c>
      <c r="AG29" s="13" t="n">
        <f aca="false">AG$23*0.5</f>
        <v>1.5</v>
      </c>
      <c r="AH29" s="13" t="n">
        <f aca="false">AH$23*0.5</f>
        <v>2</v>
      </c>
      <c r="AI29" s="13" t="n">
        <f aca="false">AI$23*0.5</f>
        <v>2.5</v>
      </c>
      <c r="AJ29" s="13" t="n">
        <f aca="false">AJ$23*0.5</f>
        <v>3</v>
      </c>
      <c r="AK29" s="13" t="n">
        <f aca="false">AK$23*0.5</f>
        <v>3.5</v>
      </c>
      <c r="AL29" s="13" t="n">
        <f aca="false">AL$23*0.5</f>
        <v>4</v>
      </c>
      <c r="AM29" s="13" t="n">
        <f aca="false">AM$23*0.5</f>
        <v>4.5</v>
      </c>
      <c r="AN29" s="13" t="n">
        <f aca="false">AN$23*0.5</f>
        <v>5</v>
      </c>
      <c r="AO29" s="13" t="n">
        <f aca="false">AO$23*0.5</f>
        <v>5.5</v>
      </c>
      <c r="AP29" s="13" t="n">
        <f aca="false">AP$23*0.5</f>
        <v>6</v>
      </c>
      <c r="AQ29" s="13" t="n">
        <f aca="false">AQ$23*0.5</f>
        <v>6.5</v>
      </c>
      <c r="AR29" s="13" t="n">
        <f aca="false">AR$23*0.5</f>
        <v>7</v>
      </c>
      <c r="AS29" s="13" t="n">
        <f aca="false">AS$23*0.5</f>
        <v>7.5</v>
      </c>
      <c r="AT29" s="13" t="n">
        <f aca="false">AT$23*0.5</f>
        <v>8</v>
      </c>
      <c r="AU29" s="13" t="n">
        <f aca="false">AU$23*0.5</f>
        <v>8.5</v>
      </c>
      <c r="AV29" s="13" t="n">
        <f aca="false">AV$23*0.5</f>
        <v>9</v>
      </c>
      <c r="AW29" s="13" t="n">
        <f aca="false">AW$23*0.5</f>
        <v>9.5</v>
      </c>
      <c r="AX29" s="13" t="n">
        <f aca="false">AX$23*0.5</f>
        <v>10</v>
      </c>
      <c r="AY29" s="13" t="n">
        <f aca="false">AY$23*0.5</f>
        <v>10.5</v>
      </c>
      <c r="AZ29" s="13" t="n">
        <f aca="false">AZ$23*0.5</f>
        <v>11</v>
      </c>
      <c r="BA29" s="13" t="n">
        <f aca="false">BA$23*0.5</f>
        <v>11.5</v>
      </c>
      <c r="BB29" s="13" t="n">
        <f aca="false">BB$23*0.5</f>
        <v>12</v>
      </c>
      <c r="BC29" s="13" t="n">
        <f aca="false">BC$23*0.5</f>
        <v>12.5</v>
      </c>
      <c r="BD29" s="13" t="n">
        <f aca="false">BD$23*0.5</f>
        <v>13</v>
      </c>
      <c r="BE29" s="13" t="n">
        <f aca="false">BE$23*0.5</f>
        <v>13.5</v>
      </c>
      <c r="BF29" s="13" t="n">
        <f aca="false">BF$23*0.5</f>
        <v>14</v>
      </c>
      <c r="BG29" s="13" t="n">
        <f aca="false">BG$23*0.5</f>
        <v>14.5</v>
      </c>
      <c r="BH29" s="13" t="n">
        <f aca="false">BH$23*0.5</f>
        <v>15</v>
      </c>
      <c r="BI29" s="13" t="n">
        <f aca="false">BI$23*0.5</f>
        <v>15.5</v>
      </c>
      <c r="BJ29" s="13" t="n">
        <f aca="false">BJ$23*0.5</f>
        <v>16</v>
      </c>
      <c r="BK29" s="13" t="n">
        <f aca="false">BK$23*0.5</f>
        <v>16.5</v>
      </c>
      <c r="BL29" s="13" t="n">
        <f aca="false">BL$23*0.5</f>
        <v>17</v>
      </c>
      <c r="BM29" s="13" t="n">
        <f aca="false">BM$23*0.5</f>
        <v>17.5</v>
      </c>
      <c r="BN29" s="13" t="n">
        <f aca="false">BN$23*0.5</f>
        <v>18</v>
      </c>
      <c r="BO29" s="13" t="n">
        <f aca="false">BO$23*0.5</f>
        <v>18.5</v>
      </c>
      <c r="BP29" s="13" t="n">
        <f aca="false">BP$23*0.5</f>
        <v>19</v>
      </c>
      <c r="BQ29" s="13" t="n">
        <f aca="false">BQ$23*0.5</f>
        <v>19.5</v>
      </c>
      <c r="BR29" s="13" t="n">
        <f aca="false">BR$23*0.5</f>
        <v>20</v>
      </c>
      <c r="BS29" s="13" t="n">
        <f aca="false">BS$23*0.5</f>
        <v>20.5</v>
      </c>
      <c r="BT29" s="13" t="n">
        <f aca="false">BT$23*0.5</f>
        <v>21</v>
      </c>
      <c r="BU29" s="13" t="n">
        <f aca="false">BU$23*0.5</f>
        <v>21.5</v>
      </c>
      <c r="BV29" s="13" t="n">
        <f aca="false">BV$23*0.5</f>
        <v>22</v>
      </c>
      <c r="BW29" s="13" t="n">
        <f aca="false">BW$23*0.5</f>
        <v>22.5</v>
      </c>
      <c r="BX29" s="13" t="n">
        <f aca="false">BX$23*0.5</f>
        <v>23</v>
      </c>
      <c r="BY29" s="13" t="n">
        <f aca="false">BY$23*0.5</f>
        <v>23.5</v>
      </c>
      <c r="BZ29" s="13" t="n">
        <f aca="false">BZ$23*0.5</f>
        <v>24</v>
      </c>
      <c r="CA29" s="13" t="n">
        <f aca="false">CA$23*0.5</f>
        <v>24.5</v>
      </c>
      <c r="CB29" s="13" t="n">
        <f aca="false">CB$23*0.5</f>
        <v>25</v>
      </c>
    </row>
    <row r="30" customFormat="false" ht="18" hidden="false" customHeight="false" outlineLevel="0" collapsed="false">
      <c r="A30" s="70" t="s">
        <v>89</v>
      </c>
      <c r="B30" s="71" t="s">
        <v>90</v>
      </c>
      <c r="C30" s="59" t="s">
        <v>80</v>
      </c>
      <c r="D30" s="72" t="s">
        <v>19</v>
      </c>
      <c r="E30" s="61" t="n">
        <v>0</v>
      </c>
      <c r="F30" s="62" t="n">
        <v>1</v>
      </c>
      <c r="G30" s="72" t="n">
        <v>1</v>
      </c>
      <c r="H30" s="73" t="n">
        <f aca="false">IF(F30=0,0,IF(G30&lt;2,AE10,AE10*0.5))</f>
        <v>3000</v>
      </c>
      <c r="I30" s="74" t="n">
        <f aca="false">IF(G30&lt;2,IF(F30&gt;1,IF(C30="server",H30*1.5,H30)*12*1.5,IF(C30="server",H30*1.5,H30)*12),IF(F30&gt;1,IF(C30="server",H30*1.5,H30)*12*1.5,IF(C30="server",H30*1.5,H30)*12))</f>
        <v>36000</v>
      </c>
      <c r="J30" s="75" t="str">
        <f aca="false">IF(B30=" ",0,"Included")</f>
        <v>Included</v>
      </c>
      <c r="K30" s="74" t="n">
        <f aca="false">SUM(I30:J30)</f>
        <v>36000</v>
      </c>
      <c r="L30" s="66"/>
      <c r="M30" s="50"/>
      <c r="N30" s="50"/>
      <c r="O30" s="50"/>
      <c r="P30" s="50"/>
      <c r="Q30" s="1"/>
      <c r="R30" s="1"/>
      <c r="S30" s="6"/>
      <c r="T30" s="44" t="s">
        <v>91</v>
      </c>
      <c r="U30" s="8"/>
      <c r="V30" s="45" t="n">
        <v>3000</v>
      </c>
      <c r="W30" s="45" t="n">
        <v>4500</v>
      </c>
      <c r="X30" s="45" t="n">
        <v>7500</v>
      </c>
      <c r="Y30" s="45" t="n">
        <v>11000</v>
      </c>
      <c r="Z30" s="32" t="n">
        <f aca="false">Z29+1</f>
        <v>17</v>
      </c>
      <c r="AA30" s="33" t="n">
        <f aca="false">AA29+1</f>
        <v>17</v>
      </c>
      <c r="AB30" s="8" t="n">
        <f aca="false">E29+2</f>
        <v>2</v>
      </c>
      <c r="AC30" s="69"/>
      <c r="AD30" s="13" t="n">
        <v>6</v>
      </c>
      <c r="AE30" s="13" t="n">
        <v>0.5</v>
      </c>
      <c r="AF30" s="13" t="n">
        <f aca="false">AF$23*0.5</f>
        <v>1</v>
      </c>
      <c r="AG30" s="13" t="n">
        <f aca="false">AG$23*0.5</f>
        <v>1.5</v>
      </c>
      <c r="AH30" s="13" t="n">
        <f aca="false">AH$23*0.5</f>
        <v>2</v>
      </c>
      <c r="AI30" s="13" t="n">
        <f aca="false">AI$23*0.5</f>
        <v>2.5</v>
      </c>
      <c r="AJ30" s="13" t="n">
        <f aca="false">AJ$23*0.5</f>
        <v>3</v>
      </c>
      <c r="AK30" s="13" t="n">
        <f aca="false">AK$23*0.5</f>
        <v>3.5</v>
      </c>
      <c r="AL30" s="13" t="n">
        <f aca="false">AL$23*0.5</f>
        <v>4</v>
      </c>
      <c r="AM30" s="13" t="n">
        <f aca="false">AM$23*0.5</f>
        <v>4.5</v>
      </c>
      <c r="AN30" s="13" t="n">
        <f aca="false">AN$23*0.5</f>
        <v>5</v>
      </c>
      <c r="AO30" s="13" t="n">
        <f aca="false">AO$23*0.5</f>
        <v>5.5</v>
      </c>
      <c r="AP30" s="13" t="n">
        <f aca="false">AP$23*0.5</f>
        <v>6</v>
      </c>
      <c r="AQ30" s="13" t="n">
        <f aca="false">AQ$23*0.5</f>
        <v>6.5</v>
      </c>
      <c r="AR30" s="13" t="n">
        <f aca="false">AR$23*0.5</f>
        <v>7</v>
      </c>
      <c r="AS30" s="13" t="n">
        <f aca="false">AS$23*0.5</f>
        <v>7.5</v>
      </c>
      <c r="AT30" s="13" t="n">
        <f aca="false">AT$23*0.5</f>
        <v>8</v>
      </c>
      <c r="AU30" s="13" t="n">
        <f aca="false">AU$23*0.5</f>
        <v>8.5</v>
      </c>
      <c r="AV30" s="13" t="n">
        <f aca="false">AV$23*0.5</f>
        <v>9</v>
      </c>
      <c r="AW30" s="13" t="n">
        <f aca="false">AW$23*0.5</f>
        <v>9.5</v>
      </c>
      <c r="AX30" s="13" t="n">
        <f aca="false">AX$23*0.5</f>
        <v>10</v>
      </c>
      <c r="AY30" s="13" t="n">
        <f aca="false">AY$23*0.5</f>
        <v>10.5</v>
      </c>
      <c r="AZ30" s="13" t="n">
        <f aca="false">AZ$23*0.5</f>
        <v>11</v>
      </c>
      <c r="BA30" s="13" t="n">
        <f aca="false">BA$23*0.5</f>
        <v>11.5</v>
      </c>
      <c r="BB30" s="13" t="n">
        <f aca="false">BB$23*0.5</f>
        <v>12</v>
      </c>
      <c r="BC30" s="13" t="n">
        <f aca="false">BC$23*0.5</f>
        <v>12.5</v>
      </c>
      <c r="BD30" s="13" t="n">
        <f aca="false">BD$23*0.5</f>
        <v>13</v>
      </c>
      <c r="BE30" s="13" t="n">
        <f aca="false">BE$23*0.5</f>
        <v>13.5</v>
      </c>
      <c r="BF30" s="13" t="n">
        <f aca="false">BF$23*0.5</f>
        <v>14</v>
      </c>
      <c r="BG30" s="13" t="n">
        <f aca="false">BG$23*0.5</f>
        <v>14.5</v>
      </c>
      <c r="BH30" s="13" t="n">
        <f aca="false">BH$23*0.5</f>
        <v>15</v>
      </c>
      <c r="BI30" s="13" t="n">
        <f aca="false">BI$23*0.5</f>
        <v>15.5</v>
      </c>
      <c r="BJ30" s="13" t="n">
        <f aca="false">BJ$23*0.5</f>
        <v>16</v>
      </c>
      <c r="BK30" s="13" t="n">
        <f aca="false">BK$23*0.5</f>
        <v>16.5</v>
      </c>
      <c r="BL30" s="13" t="n">
        <f aca="false">BL$23*0.5</f>
        <v>17</v>
      </c>
      <c r="BM30" s="13" t="n">
        <f aca="false">BM$23*0.5</f>
        <v>17.5</v>
      </c>
      <c r="BN30" s="13" t="n">
        <f aca="false">BN$23*0.5</f>
        <v>18</v>
      </c>
      <c r="BO30" s="13" t="n">
        <f aca="false">BO$23*0.5</f>
        <v>18.5</v>
      </c>
      <c r="BP30" s="13" t="n">
        <f aca="false">BP$23*0.5</f>
        <v>19</v>
      </c>
      <c r="BQ30" s="13" t="n">
        <f aca="false">BQ$23*0.5</f>
        <v>19.5</v>
      </c>
      <c r="BR30" s="13" t="n">
        <f aca="false">BR$23*0.5</f>
        <v>20</v>
      </c>
      <c r="BS30" s="13" t="n">
        <f aca="false">BS$23*0.5</f>
        <v>20.5</v>
      </c>
      <c r="BT30" s="13" t="n">
        <f aca="false">BT$23*0.5</f>
        <v>21</v>
      </c>
      <c r="BU30" s="13" t="n">
        <f aca="false">BU$23*0.5</f>
        <v>21.5</v>
      </c>
      <c r="BV30" s="13" t="n">
        <f aca="false">BV$23*0.5</f>
        <v>22</v>
      </c>
      <c r="BW30" s="13" t="n">
        <f aca="false">BW$23*0.5</f>
        <v>22.5</v>
      </c>
      <c r="BX30" s="13" t="n">
        <f aca="false">BX$23*0.5</f>
        <v>23</v>
      </c>
      <c r="BY30" s="13" t="n">
        <f aca="false">BY$23*0.5</f>
        <v>23.5</v>
      </c>
      <c r="BZ30" s="13" t="n">
        <f aca="false">BZ$23*0.5</f>
        <v>24</v>
      </c>
      <c r="CA30" s="13" t="n">
        <f aca="false">CA$23*0.5</f>
        <v>24.5</v>
      </c>
      <c r="CB30" s="13" t="n">
        <f aca="false">CB$23*0.5</f>
        <v>25</v>
      </c>
    </row>
    <row r="31" customFormat="false" ht="18" hidden="false" customHeight="false" outlineLevel="0" collapsed="false">
      <c r="A31" s="70" t="s">
        <v>92</v>
      </c>
      <c r="B31" s="71" t="s">
        <v>56</v>
      </c>
      <c r="C31" s="59" t="s">
        <v>80</v>
      </c>
      <c r="D31" s="72" t="s">
        <v>19</v>
      </c>
      <c r="E31" s="61" t="n">
        <v>0</v>
      </c>
      <c r="F31" s="62" t="n">
        <v>1</v>
      </c>
      <c r="G31" s="72" t="n">
        <v>1</v>
      </c>
      <c r="H31" s="73" t="n">
        <f aca="false">IF(F31=0,0,IF(G31&lt;2,AE11,AE11*0.5))</f>
        <v>0</v>
      </c>
      <c r="I31" s="74" t="n">
        <f aca="false">IF(G31&lt;2,IF(F31&gt;1,IF(C31="server",H31*1.5,H31)*12*1.5,IF(C31="server",H31*1.5,H31)*12),IF(F31&gt;1,IF(C31="server",H31*1.5,H31)*12*1.5,IF(C31="server",H31*1.5,H31)*12))</f>
        <v>0</v>
      </c>
      <c r="J31" s="75" t="n">
        <f aca="false">IF(B31=" ",0,"Included")</f>
        <v>0</v>
      </c>
      <c r="K31" s="74" t="n">
        <f aca="false">SUM(I31:J31)</f>
        <v>0</v>
      </c>
      <c r="L31" s="66"/>
      <c r="M31" s="50"/>
      <c r="N31" s="50"/>
      <c r="O31" s="50"/>
      <c r="P31" s="50"/>
      <c r="Q31" s="1"/>
      <c r="R31" s="1"/>
      <c r="S31" s="6"/>
      <c r="T31" s="44" t="s">
        <v>93</v>
      </c>
      <c r="V31" s="45" t="n">
        <v>3000</v>
      </c>
      <c r="W31" s="45" t="n">
        <v>4500</v>
      </c>
      <c r="X31" s="45" t="n">
        <v>7500</v>
      </c>
      <c r="Y31" s="45" t="n">
        <v>11000</v>
      </c>
      <c r="Z31" s="32" t="n">
        <f aca="false">Z30+1</f>
        <v>18</v>
      </c>
      <c r="AA31" s="33" t="n">
        <f aca="false">AA30+1</f>
        <v>18</v>
      </c>
      <c r="AB31" s="8" t="n">
        <f aca="false">E30+2</f>
        <v>2</v>
      </c>
      <c r="AC31" s="69"/>
      <c r="AD31" s="13" t="n">
        <v>7</v>
      </c>
      <c r="AE31" s="13" t="n">
        <v>0.5</v>
      </c>
      <c r="AF31" s="13" t="n">
        <f aca="false">AF$23*0.5</f>
        <v>1</v>
      </c>
      <c r="AG31" s="13" t="n">
        <f aca="false">AG$23*0.5</f>
        <v>1.5</v>
      </c>
      <c r="AH31" s="13" t="n">
        <f aca="false">AH$23*0.5</f>
        <v>2</v>
      </c>
      <c r="AI31" s="13" t="n">
        <f aca="false">AI$23*0.5</f>
        <v>2.5</v>
      </c>
      <c r="AJ31" s="13" t="n">
        <f aca="false">AJ$23*0.5</f>
        <v>3</v>
      </c>
      <c r="AK31" s="13" t="n">
        <f aca="false">AK$23*0.5</f>
        <v>3.5</v>
      </c>
      <c r="AL31" s="13" t="n">
        <f aca="false">AL$23*0.5</f>
        <v>4</v>
      </c>
      <c r="AM31" s="13" t="n">
        <f aca="false">AM$23*0.5</f>
        <v>4.5</v>
      </c>
      <c r="AN31" s="13" t="n">
        <f aca="false">AN$23*0.5</f>
        <v>5</v>
      </c>
      <c r="AO31" s="13" t="n">
        <f aca="false">AO$23*0.5</f>
        <v>5.5</v>
      </c>
      <c r="AP31" s="13" t="n">
        <f aca="false">AP$23*0.5</f>
        <v>6</v>
      </c>
      <c r="AQ31" s="13" t="n">
        <f aca="false">AQ$23*0.5</f>
        <v>6.5</v>
      </c>
      <c r="AR31" s="13" t="n">
        <f aca="false">AR$23*0.5</f>
        <v>7</v>
      </c>
      <c r="AS31" s="13" t="n">
        <f aca="false">AS$23*0.5</f>
        <v>7.5</v>
      </c>
      <c r="AT31" s="13" t="n">
        <f aca="false">AT$23*0.5</f>
        <v>8</v>
      </c>
      <c r="AU31" s="13" t="n">
        <f aca="false">AU$23*0.5</f>
        <v>8.5</v>
      </c>
      <c r="AV31" s="13" t="n">
        <f aca="false">AV$23*0.5</f>
        <v>9</v>
      </c>
      <c r="AW31" s="13" t="n">
        <f aca="false">AW$23*0.5</f>
        <v>9.5</v>
      </c>
      <c r="AX31" s="13" t="n">
        <f aca="false">AX$23*0.5</f>
        <v>10</v>
      </c>
      <c r="AY31" s="13" t="n">
        <f aca="false">AY$23*0.5</f>
        <v>10.5</v>
      </c>
      <c r="AZ31" s="13" t="n">
        <f aca="false">AZ$23*0.5</f>
        <v>11</v>
      </c>
      <c r="BA31" s="13" t="n">
        <f aca="false">BA$23*0.5</f>
        <v>11.5</v>
      </c>
      <c r="BB31" s="13" t="n">
        <f aca="false">BB$23*0.5</f>
        <v>12</v>
      </c>
      <c r="BC31" s="13" t="n">
        <f aca="false">BC$23*0.5</f>
        <v>12.5</v>
      </c>
      <c r="BD31" s="13" t="n">
        <f aca="false">BD$23*0.5</f>
        <v>13</v>
      </c>
      <c r="BE31" s="13" t="n">
        <f aca="false">BE$23*0.5</f>
        <v>13.5</v>
      </c>
      <c r="BF31" s="13" t="n">
        <f aca="false">BF$23*0.5</f>
        <v>14</v>
      </c>
      <c r="BG31" s="13" t="n">
        <f aca="false">BG$23*0.5</f>
        <v>14.5</v>
      </c>
      <c r="BH31" s="13" t="n">
        <f aca="false">BH$23*0.5</f>
        <v>15</v>
      </c>
      <c r="BI31" s="13" t="n">
        <f aca="false">BI$23*0.5</f>
        <v>15.5</v>
      </c>
      <c r="BJ31" s="13" t="n">
        <f aca="false">BJ$23*0.5</f>
        <v>16</v>
      </c>
      <c r="BK31" s="13" t="n">
        <f aca="false">BK$23*0.5</f>
        <v>16.5</v>
      </c>
      <c r="BL31" s="13" t="n">
        <f aca="false">BL$23*0.5</f>
        <v>17</v>
      </c>
      <c r="BM31" s="13" t="n">
        <f aca="false">BM$23*0.5</f>
        <v>17.5</v>
      </c>
      <c r="BN31" s="13" t="n">
        <f aca="false">BN$23*0.5</f>
        <v>18</v>
      </c>
      <c r="BO31" s="13" t="n">
        <f aca="false">BO$23*0.5</f>
        <v>18.5</v>
      </c>
      <c r="BP31" s="13" t="n">
        <f aca="false">BP$23*0.5</f>
        <v>19</v>
      </c>
      <c r="BQ31" s="13" t="n">
        <f aca="false">BQ$23*0.5</f>
        <v>19.5</v>
      </c>
      <c r="BR31" s="13" t="n">
        <f aca="false">BR$23*0.5</f>
        <v>20</v>
      </c>
      <c r="BS31" s="13" t="n">
        <f aca="false">BS$23*0.5</f>
        <v>20.5</v>
      </c>
      <c r="BT31" s="13" t="n">
        <f aca="false">BT$23*0.5</f>
        <v>21</v>
      </c>
      <c r="BU31" s="13" t="n">
        <f aca="false">BU$23*0.5</f>
        <v>21.5</v>
      </c>
      <c r="BV31" s="13" t="n">
        <f aca="false">BV$23*0.5</f>
        <v>22</v>
      </c>
      <c r="BW31" s="13" t="n">
        <f aca="false">BW$23*0.5</f>
        <v>22.5</v>
      </c>
      <c r="BX31" s="13" t="n">
        <f aca="false">BX$23*0.5</f>
        <v>23</v>
      </c>
      <c r="BY31" s="13" t="n">
        <f aca="false">BY$23*0.5</f>
        <v>23.5</v>
      </c>
      <c r="BZ31" s="13" t="n">
        <f aca="false">BZ$23*0.5</f>
        <v>24</v>
      </c>
      <c r="CA31" s="13" t="n">
        <f aca="false">CA$23*0.5</f>
        <v>24.5</v>
      </c>
      <c r="CB31" s="13" t="n">
        <f aca="false">CB$23*0.5</f>
        <v>25</v>
      </c>
    </row>
    <row r="32" customFormat="false" ht="18" hidden="false" customHeight="false" outlineLevel="0" collapsed="false">
      <c r="A32" s="58"/>
      <c r="B32" s="60" t="s">
        <v>94</v>
      </c>
      <c r="C32" s="60"/>
      <c r="D32" s="60"/>
      <c r="E32" s="61"/>
      <c r="F32" s="76"/>
      <c r="G32" s="60"/>
      <c r="H32" s="63"/>
      <c r="I32" s="64"/>
      <c r="J32" s="65"/>
      <c r="K32" s="64"/>
      <c r="L32" s="66"/>
      <c r="M32" s="50"/>
      <c r="N32" s="50"/>
      <c r="O32" s="50"/>
      <c r="P32" s="50"/>
      <c r="Q32" s="1"/>
      <c r="R32" s="1"/>
      <c r="S32" s="6"/>
      <c r="T32" s="44" t="s">
        <v>95</v>
      </c>
      <c r="V32" s="45" t="n">
        <v>3000</v>
      </c>
      <c r="W32" s="45" t="n">
        <v>4500</v>
      </c>
      <c r="X32" s="45" t="n">
        <v>7500</v>
      </c>
      <c r="Y32" s="45" t="n">
        <v>11000</v>
      </c>
      <c r="Z32" s="32" t="n">
        <f aca="false">Z31+1</f>
        <v>19</v>
      </c>
      <c r="AA32" s="33" t="n">
        <f aca="false">AA31+1</f>
        <v>19</v>
      </c>
      <c r="AB32" s="8" t="n">
        <f aca="false">E31+2</f>
        <v>2</v>
      </c>
      <c r="AC32" s="69"/>
      <c r="AD32" s="13" t="n">
        <v>8</v>
      </c>
      <c r="AE32" s="13" t="n">
        <v>0.5</v>
      </c>
      <c r="AF32" s="13" t="n">
        <f aca="false">AF$23*0.5</f>
        <v>1</v>
      </c>
      <c r="AG32" s="13" t="n">
        <f aca="false">AG$23*0.5</f>
        <v>1.5</v>
      </c>
      <c r="AH32" s="13" t="n">
        <f aca="false">AH$23*0.5</f>
        <v>2</v>
      </c>
      <c r="AI32" s="13" t="n">
        <f aca="false">AI$23*0.5</f>
        <v>2.5</v>
      </c>
      <c r="AJ32" s="13" t="n">
        <f aca="false">AJ$23*0.5</f>
        <v>3</v>
      </c>
      <c r="AK32" s="13" t="n">
        <f aca="false">AK$23*0.5</f>
        <v>3.5</v>
      </c>
      <c r="AL32" s="13" t="n">
        <f aca="false">AL$23*0.5</f>
        <v>4</v>
      </c>
      <c r="AM32" s="13" t="n">
        <f aca="false">AM$23*0.5</f>
        <v>4.5</v>
      </c>
      <c r="AN32" s="13" t="n">
        <f aca="false">AN$23*0.5</f>
        <v>5</v>
      </c>
      <c r="AO32" s="13" t="n">
        <f aca="false">AO$23*0.5</f>
        <v>5.5</v>
      </c>
      <c r="AP32" s="13" t="n">
        <f aca="false">AP$23*0.5</f>
        <v>6</v>
      </c>
      <c r="AQ32" s="13" t="n">
        <f aca="false">AQ$23*0.5</f>
        <v>6.5</v>
      </c>
      <c r="AR32" s="13" t="n">
        <f aca="false">AR$23*0.5</f>
        <v>7</v>
      </c>
      <c r="AS32" s="13" t="n">
        <f aca="false">AS$23*0.5</f>
        <v>7.5</v>
      </c>
      <c r="AT32" s="13" t="n">
        <f aca="false">AT$23*0.5</f>
        <v>8</v>
      </c>
      <c r="AU32" s="13" t="n">
        <f aca="false">AU$23*0.5</f>
        <v>8.5</v>
      </c>
      <c r="AV32" s="13" t="n">
        <f aca="false">AV$23*0.5</f>
        <v>9</v>
      </c>
      <c r="AW32" s="13" t="n">
        <f aca="false">AW$23*0.5</f>
        <v>9.5</v>
      </c>
      <c r="AX32" s="13" t="n">
        <f aca="false">AX$23*0.5</f>
        <v>10</v>
      </c>
      <c r="AY32" s="13" t="n">
        <f aca="false">AY$23*0.5</f>
        <v>10.5</v>
      </c>
      <c r="AZ32" s="13" t="n">
        <f aca="false">AZ$23*0.5</f>
        <v>11</v>
      </c>
      <c r="BA32" s="13" t="n">
        <f aca="false">BA$23*0.5</f>
        <v>11.5</v>
      </c>
      <c r="BB32" s="13" t="n">
        <f aca="false">BB$23*0.5</f>
        <v>12</v>
      </c>
      <c r="BC32" s="13" t="n">
        <f aca="false">BC$23*0.5</f>
        <v>12.5</v>
      </c>
      <c r="BD32" s="13" t="n">
        <f aca="false">BD$23*0.5</f>
        <v>13</v>
      </c>
      <c r="BE32" s="13" t="n">
        <f aca="false">BE$23*0.5</f>
        <v>13.5</v>
      </c>
      <c r="BF32" s="13" t="n">
        <f aca="false">BF$23*0.5</f>
        <v>14</v>
      </c>
      <c r="BG32" s="13" t="n">
        <f aca="false">BG$23*0.5</f>
        <v>14.5</v>
      </c>
      <c r="BH32" s="13" t="n">
        <f aca="false">BH$23*0.5</f>
        <v>15</v>
      </c>
      <c r="BI32" s="13" t="n">
        <f aca="false">BI$23*0.5</f>
        <v>15.5</v>
      </c>
      <c r="BJ32" s="13" t="n">
        <f aca="false">BJ$23*0.5</f>
        <v>16</v>
      </c>
      <c r="BK32" s="13" t="n">
        <f aca="false">BK$23*0.5</f>
        <v>16.5</v>
      </c>
      <c r="BL32" s="13" t="n">
        <f aca="false">BL$23*0.5</f>
        <v>17</v>
      </c>
      <c r="BM32" s="13" t="n">
        <f aca="false">BM$23*0.5</f>
        <v>17.5</v>
      </c>
      <c r="BN32" s="13" t="n">
        <f aca="false">BN$23*0.5</f>
        <v>18</v>
      </c>
      <c r="BO32" s="13" t="n">
        <f aca="false">BO$23*0.5</f>
        <v>18.5</v>
      </c>
      <c r="BP32" s="13" t="n">
        <f aca="false">BP$23*0.5</f>
        <v>19</v>
      </c>
      <c r="BQ32" s="13" t="n">
        <f aca="false">BQ$23*0.5</f>
        <v>19.5</v>
      </c>
      <c r="BR32" s="13" t="n">
        <f aca="false">BR$23*0.5</f>
        <v>20</v>
      </c>
      <c r="BS32" s="13" t="n">
        <f aca="false">BS$23*0.5</f>
        <v>20.5</v>
      </c>
      <c r="BT32" s="13" t="n">
        <f aca="false">BT$23*0.5</f>
        <v>21</v>
      </c>
      <c r="BU32" s="13" t="n">
        <f aca="false">BU$23*0.5</f>
        <v>21.5</v>
      </c>
      <c r="BV32" s="13" t="n">
        <f aca="false">BV$23*0.5</f>
        <v>22</v>
      </c>
      <c r="BW32" s="13" t="n">
        <f aca="false">BW$23*0.5</f>
        <v>22.5</v>
      </c>
      <c r="BX32" s="13" t="n">
        <f aca="false">BX$23*0.5</f>
        <v>23</v>
      </c>
      <c r="BY32" s="13" t="n">
        <f aca="false">BY$23*0.5</f>
        <v>23.5</v>
      </c>
      <c r="BZ32" s="13" t="n">
        <f aca="false">BZ$23*0.5</f>
        <v>24</v>
      </c>
      <c r="CA32" s="13" t="n">
        <f aca="false">CA$23*0.5</f>
        <v>24.5</v>
      </c>
      <c r="CB32" s="13" t="n">
        <f aca="false">CB$23*0.5</f>
        <v>25</v>
      </c>
    </row>
    <row r="33" customFormat="false" ht="20.25" hidden="false" customHeight="false" outlineLevel="0" collapsed="false">
      <c r="A33" s="77" t="s">
        <v>78</v>
      </c>
      <c r="B33" s="77"/>
      <c r="C33" s="77"/>
      <c r="D33" s="77" t="s">
        <v>56</v>
      </c>
      <c r="E33" s="78"/>
      <c r="F33" s="78"/>
      <c r="G33" s="77"/>
      <c r="H33" s="79" t="s">
        <v>56</v>
      </c>
      <c r="I33" s="80" t="n">
        <f aca="false">SUM(I23:I32)</f>
        <v>36000</v>
      </c>
      <c r="J33" s="80" t="n">
        <f aca="false">SUM(J23:J32)</f>
        <v>0</v>
      </c>
      <c r="K33" s="80" t="n">
        <f aca="false">SUM(K23:K32)</f>
        <v>36000</v>
      </c>
      <c r="L33" s="66"/>
      <c r="M33" s="50"/>
      <c r="N33" s="50"/>
      <c r="O33" s="50"/>
      <c r="P33" s="50"/>
      <c r="Q33" s="1"/>
      <c r="R33" s="1"/>
      <c r="S33" s="6"/>
      <c r="T33" s="44" t="s">
        <v>96</v>
      </c>
      <c r="U33" s="81"/>
      <c r="V33" s="45" t="n">
        <v>3000</v>
      </c>
      <c r="W33" s="45" t="n">
        <v>4500</v>
      </c>
      <c r="X33" s="45" t="n">
        <v>7500</v>
      </c>
      <c r="Y33" s="45" t="n">
        <v>11000</v>
      </c>
      <c r="Z33" s="32" t="n">
        <f aca="false">Z32+1</f>
        <v>20</v>
      </c>
      <c r="AA33" s="33" t="n">
        <f aca="false">AA32+1</f>
        <v>20</v>
      </c>
      <c r="AB33" s="69"/>
      <c r="AC33" s="69"/>
      <c r="AD33" s="69" t="s">
        <v>56</v>
      </c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</row>
    <row r="34" customFormat="false" ht="21" hidden="false" customHeight="false" outlineLevel="0" collapsed="false">
      <c r="A34" s="1"/>
      <c r="B34" s="1"/>
      <c r="C34" s="1"/>
      <c r="D34" s="50"/>
      <c r="E34" s="1"/>
      <c r="F34" s="1"/>
      <c r="G34" s="1"/>
      <c r="H34" s="1"/>
      <c r="I34" s="1"/>
      <c r="J34" s="1"/>
      <c r="K34" s="1"/>
      <c r="L34" s="29"/>
      <c r="M34" s="1"/>
      <c r="N34" s="1"/>
      <c r="O34" s="1"/>
      <c r="P34" s="1"/>
      <c r="Q34" s="1"/>
      <c r="R34" s="1"/>
      <c r="S34" s="6"/>
      <c r="T34" s="44" t="s">
        <v>97</v>
      </c>
      <c r="U34" s="81"/>
      <c r="V34" s="45" t="n">
        <v>6000</v>
      </c>
      <c r="W34" s="45" t="n">
        <v>9000</v>
      </c>
      <c r="X34" s="45" t="n">
        <v>15000</v>
      </c>
      <c r="Y34" s="45" t="n">
        <v>22500</v>
      </c>
      <c r="Z34" s="32" t="n">
        <f aca="false">Z33+1</f>
        <v>21</v>
      </c>
      <c r="AA34" s="33" t="n">
        <f aca="false">AA33+1</f>
        <v>21</v>
      </c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</row>
    <row r="35" customFormat="false" ht="18.75" hidden="false" customHeight="true" outlineLevel="0" collapsed="false">
      <c r="A35" s="82" t="s">
        <v>98</v>
      </c>
      <c r="B35" s="83" t="s">
        <v>99</v>
      </c>
      <c r="C35" s="84"/>
      <c r="D35" s="85"/>
      <c r="E35" s="84"/>
      <c r="F35" s="86"/>
      <c r="G35" s="86"/>
      <c r="H35" s="86"/>
      <c r="I35" s="86"/>
      <c r="J35" s="87"/>
      <c r="K35" s="88"/>
      <c r="L35" s="1"/>
      <c r="M35" s="1"/>
      <c r="N35" s="1"/>
      <c r="O35" s="1"/>
      <c r="P35" s="1"/>
      <c r="Q35" s="1"/>
      <c r="R35" s="1"/>
      <c r="S35" s="6"/>
      <c r="T35" s="44" t="s">
        <v>100</v>
      </c>
      <c r="U35" s="69"/>
      <c r="V35" s="45" t="n">
        <v>6000</v>
      </c>
      <c r="W35" s="45" t="n">
        <v>9000</v>
      </c>
      <c r="X35" s="45" t="n">
        <v>15000</v>
      </c>
      <c r="Y35" s="45" t="n">
        <v>22500</v>
      </c>
      <c r="Z35" s="32" t="n">
        <f aca="false">Z34+1</f>
        <v>22</v>
      </c>
      <c r="AA35" s="33" t="n">
        <f aca="false">AA34+1</f>
        <v>22</v>
      </c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</row>
    <row r="36" customFormat="false" ht="18" hidden="false" customHeight="false" outlineLevel="0" collapsed="false">
      <c r="A36" s="82"/>
      <c r="B36" s="89" t="s">
        <v>101</v>
      </c>
      <c r="C36" s="90"/>
      <c r="D36" s="91" t="s">
        <v>102</v>
      </c>
      <c r="E36" s="90"/>
      <c r="F36" s="92" t="s">
        <v>103</v>
      </c>
      <c r="G36" s="90"/>
      <c r="H36" s="93"/>
      <c r="I36" s="94"/>
      <c r="J36" s="89" t="s">
        <v>104</v>
      </c>
      <c r="K36" s="95"/>
      <c r="L36" s="1"/>
      <c r="M36" s="1"/>
      <c r="N36" s="1"/>
      <c r="O36" s="1"/>
      <c r="P36" s="1"/>
      <c r="Q36" s="1"/>
      <c r="R36" s="1"/>
      <c r="S36" s="6"/>
      <c r="T36" s="44" t="s">
        <v>105</v>
      </c>
      <c r="U36" s="69"/>
      <c r="V36" s="45" t="n">
        <v>6000</v>
      </c>
      <c r="W36" s="45" t="n">
        <v>9000</v>
      </c>
      <c r="X36" s="45" t="n">
        <v>15000</v>
      </c>
      <c r="Y36" s="45" t="n">
        <v>22500</v>
      </c>
      <c r="Z36" s="32" t="n">
        <f aca="false">Z35+1</f>
        <v>23</v>
      </c>
      <c r="AA36" s="33" t="n">
        <f aca="false">AA35+1</f>
        <v>23</v>
      </c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</row>
    <row r="37" customFormat="false" ht="18" hidden="false" customHeight="false" outlineLevel="0" collapsed="false">
      <c r="A37" s="82"/>
      <c r="B37" s="96" t="s">
        <v>106</v>
      </c>
      <c r="C37" s="97"/>
      <c r="D37" s="98"/>
      <c r="E37" s="97"/>
      <c r="F37" s="99" t="s">
        <v>107</v>
      </c>
      <c r="G37" s="97"/>
      <c r="H37" s="100"/>
      <c r="I37" s="101"/>
      <c r="J37" s="102"/>
      <c r="K37" s="103"/>
      <c r="L37" s="1" t="s">
        <v>56</v>
      </c>
      <c r="M37" s="1"/>
      <c r="N37" s="1"/>
      <c r="O37" s="1"/>
      <c r="P37" s="1"/>
      <c r="Q37" s="1"/>
      <c r="R37" s="1"/>
      <c r="S37" s="6"/>
      <c r="T37" s="44" t="s">
        <v>108</v>
      </c>
      <c r="U37" s="69"/>
      <c r="V37" s="45" t="n">
        <v>6000</v>
      </c>
      <c r="W37" s="45" t="n">
        <v>9000</v>
      </c>
      <c r="X37" s="45" t="n">
        <v>15000</v>
      </c>
      <c r="Y37" s="45" t="n">
        <v>22500</v>
      </c>
      <c r="Z37" s="32" t="n">
        <f aca="false">Z36+1</f>
        <v>24</v>
      </c>
      <c r="AA37" s="33" t="n">
        <f aca="false">AA36+1</f>
        <v>24</v>
      </c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</row>
    <row r="38" customFormat="false" ht="18" hidden="false" customHeight="false" outlineLevel="0" collapsed="false">
      <c r="A38" s="82"/>
      <c r="B38" s="96" t="s">
        <v>109</v>
      </c>
      <c r="C38" s="97"/>
      <c r="D38" s="98"/>
      <c r="E38" s="97"/>
      <c r="F38" s="99" t="s">
        <v>110</v>
      </c>
      <c r="G38" s="97"/>
      <c r="H38" s="100"/>
      <c r="I38" s="101"/>
      <c r="J38" s="100"/>
      <c r="K38" s="101"/>
      <c r="L38" s="42" t="s">
        <v>56</v>
      </c>
      <c r="M38" s="29"/>
      <c r="N38" s="1"/>
      <c r="O38" s="1"/>
      <c r="P38" s="1"/>
      <c r="Q38" s="1"/>
      <c r="R38" s="1"/>
      <c r="S38" s="6"/>
      <c r="T38" s="44" t="s">
        <v>111</v>
      </c>
      <c r="U38" s="69"/>
      <c r="V38" s="45" t="n">
        <v>6000</v>
      </c>
      <c r="W38" s="45" t="n">
        <v>9000</v>
      </c>
      <c r="X38" s="45" t="n">
        <v>15000</v>
      </c>
      <c r="Y38" s="45" t="n">
        <v>22500</v>
      </c>
      <c r="Z38" s="32" t="n">
        <f aca="false">Z37+1</f>
        <v>25</v>
      </c>
      <c r="AA38" s="33" t="n">
        <f aca="false">AA37+1</f>
        <v>25</v>
      </c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</row>
    <row r="39" customFormat="false" ht="18" hidden="false" customHeight="false" outlineLevel="0" collapsed="false">
      <c r="A39" s="82"/>
      <c r="B39" s="96" t="s">
        <v>112</v>
      </c>
      <c r="C39" s="97"/>
      <c r="D39" s="98" t="s">
        <v>113</v>
      </c>
      <c r="E39" s="97"/>
      <c r="F39" s="99" t="s">
        <v>114</v>
      </c>
      <c r="G39" s="97"/>
      <c r="H39" s="100"/>
      <c r="I39" s="101"/>
      <c r="J39" s="100"/>
      <c r="K39" s="101"/>
      <c r="L39" s="42"/>
      <c r="M39" s="29"/>
      <c r="N39" s="1"/>
      <c r="O39" s="1"/>
      <c r="P39" s="1"/>
      <c r="Q39" s="1"/>
      <c r="R39" s="1"/>
      <c r="S39" s="6"/>
      <c r="T39" s="44" t="s">
        <v>115</v>
      </c>
      <c r="U39" s="69"/>
      <c r="V39" s="45" t="n">
        <v>6000</v>
      </c>
      <c r="W39" s="45" t="n">
        <v>9000</v>
      </c>
      <c r="X39" s="45" t="n">
        <v>15000</v>
      </c>
      <c r="Y39" s="45" t="n">
        <v>22500</v>
      </c>
      <c r="Z39" s="32" t="n">
        <f aca="false">Z38+1</f>
        <v>26</v>
      </c>
      <c r="AA39" s="33" t="n">
        <f aca="false">AA38+1</f>
        <v>26</v>
      </c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</row>
    <row r="40" customFormat="false" ht="18.75" hidden="false" customHeight="false" outlineLevel="0" collapsed="false">
      <c r="A40" s="82"/>
      <c r="B40" s="96" t="s">
        <v>116</v>
      </c>
      <c r="C40" s="97"/>
      <c r="D40" s="98" t="s">
        <v>117</v>
      </c>
      <c r="E40" s="97"/>
      <c r="F40" s="104"/>
      <c r="G40" s="97"/>
      <c r="H40" s="105"/>
      <c r="I40" s="106"/>
      <c r="J40" s="100"/>
      <c r="K40" s="101"/>
      <c r="L40" s="42"/>
      <c r="M40" s="1"/>
      <c r="N40" s="1"/>
      <c r="O40" s="1"/>
      <c r="P40" s="1"/>
      <c r="Q40" s="1"/>
      <c r="R40" s="1"/>
      <c r="S40" s="6"/>
      <c r="T40" s="44" t="s">
        <v>118</v>
      </c>
      <c r="U40" s="69"/>
      <c r="V40" s="45" t="n">
        <v>6000</v>
      </c>
      <c r="W40" s="45" t="n">
        <v>9000</v>
      </c>
      <c r="X40" s="45" t="n">
        <v>15000</v>
      </c>
      <c r="Y40" s="45" t="n">
        <v>22500</v>
      </c>
      <c r="Z40" s="32" t="n">
        <f aca="false">Z39+1</f>
        <v>27</v>
      </c>
      <c r="AA40" s="33" t="n">
        <f aca="false">AA39+1</f>
        <v>27</v>
      </c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</row>
    <row r="41" customFormat="false" ht="18" hidden="false" customHeight="false" outlineLevel="0" collapsed="false">
      <c r="A41" s="82"/>
      <c r="B41" s="96" t="s">
        <v>119</v>
      </c>
      <c r="C41" s="97"/>
      <c r="D41" s="98" t="s">
        <v>120</v>
      </c>
      <c r="E41" s="97"/>
      <c r="F41" s="104" t="s">
        <v>121</v>
      </c>
      <c r="G41" s="97"/>
      <c r="H41" s="100"/>
      <c r="I41" s="101"/>
      <c r="J41" s="100"/>
      <c r="K41" s="101"/>
      <c r="L41" s="42"/>
      <c r="M41" s="1"/>
      <c r="N41" s="1"/>
      <c r="O41" s="1"/>
      <c r="P41" s="1"/>
      <c r="Q41" s="1"/>
      <c r="R41" s="1"/>
      <c r="S41" s="6"/>
      <c r="T41" s="44" t="s">
        <v>122</v>
      </c>
      <c r="U41" s="69"/>
      <c r="V41" s="45" t="n">
        <v>6000</v>
      </c>
      <c r="W41" s="45" t="n">
        <v>9000</v>
      </c>
      <c r="X41" s="45" t="n">
        <v>15000</v>
      </c>
      <c r="Y41" s="45" t="n">
        <v>22500</v>
      </c>
      <c r="Z41" s="32" t="n">
        <f aca="false">Z40+1</f>
        <v>28</v>
      </c>
      <c r="AA41" s="33" t="n">
        <f aca="false">AA40+1</f>
        <v>28</v>
      </c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</row>
    <row r="42" customFormat="false" ht="18" hidden="false" customHeight="false" outlineLevel="0" collapsed="false">
      <c r="A42" s="82"/>
      <c r="B42" s="96" t="s">
        <v>123</v>
      </c>
      <c r="C42" s="97"/>
      <c r="D42" s="98"/>
      <c r="E42" s="97"/>
      <c r="F42" s="97"/>
      <c r="G42" s="97"/>
      <c r="H42" s="100"/>
      <c r="I42" s="101"/>
      <c r="J42" s="100"/>
      <c r="K42" s="101"/>
      <c r="L42" s="42"/>
      <c r="M42" s="1"/>
      <c r="N42" s="1"/>
      <c r="O42" s="1"/>
      <c r="P42" s="1"/>
      <c r="Q42" s="1"/>
      <c r="R42" s="1"/>
      <c r="S42" s="6"/>
      <c r="T42" s="44" t="s">
        <v>124</v>
      </c>
      <c r="U42" s="69"/>
      <c r="V42" s="45" t="n">
        <v>1500</v>
      </c>
      <c r="W42" s="45" t="n">
        <v>2250</v>
      </c>
      <c r="X42" s="45" t="n">
        <v>4000</v>
      </c>
      <c r="Y42" s="45" t="n">
        <v>5500</v>
      </c>
      <c r="Z42" s="32" t="n">
        <f aca="false">Z41+1</f>
        <v>29</v>
      </c>
      <c r="AA42" s="33" t="n">
        <f aca="false">AA41+1</f>
        <v>29</v>
      </c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</row>
    <row r="43" customFormat="false" ht="18" hidden="false" customHeight="false" outlineLevel="0" collapsed="false">
      <c r="A43" s="82"/>
      <c r="B43" s="96" t="s">
        <v>125</v>
      </c>
      <c r="C43" s="97"/>
      <c r="D43" s="98" t="s">
        <v>126</v>
      </c>
      <c r="E43" s="97"/>
      <c r="F43" s="97"/>
      <c r="G43" s="97"/>
      <c r="H43" s="100"/>
      <c r="I43" s="101"/>
      <c r="J43" s="100"/>
      <c r="K43" s="101"/>
      <c r="L43" s="42"/>
      <c r="M43" s="1"/>
      <c r="N43" s="1"/>
      <c r="O43" s="1"/>
      <c r="P43" s="1"/>
      <c r="Q43" s="1"/>
      <c r="R43" s="1"/>
      <c r="S43" s="6"/>
      <c r="T43" s="44" t="s">
        <v>127</v>
      </c>
      <c r="U43" s="69"/>
      <c r="V43" s="45" t="n">
        <v>2000</v>
      </c>
      <c r="W43" s="45" t="n">
        <v>3000</v>
      </c>
      <c r="X43" s="45" t="n">
        <v>4500</v>
      </c>
      <c r="Y43" s="45" t="n">
        <v>7500</v>
      </c>
      <c r="Z43" s="32" t="n">
        <f aca="false">Z42+1</f>
        <v>30</v>
      </c>
      <c r="AA43" s="33" t="n">
        <f aca="false">AA42+1</f>
        <v>30</v>
      </c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</row>
    <row r="44" customFormat="false" ht="18" hidden="false" customHeight="false" outlineLevel="0" collapsed="false">
      <c r="A44" s="82"/>
      <c r="B44" s="96" t="s">
        <v>128</v>
      </c>
      <c r="C44" s="97"/>
      <c r="D44" s="98"/>
      <c r="E44" s="97"/>
      <c r="F44" s="97"/>
      <c r="G44" s="97"/>
      <c r="H44" s="100"/>
      <c r="I44" s="101"/>
      <c r="J44" s="107" t="s">
        <v>129</v>
      </c>
      <c r="K44" s="108"/>
      <c r="L44" s="42"/>
      <c r="M44" s="1"/>
      <c r="N44" s="1"/>
      <c r="O44" s="1"/>
      <c r="P44" s="1"/>
      <c r="Q44" s="1"/>
      <c r="R44" s="1"/>
      <c r="S44" s="6"/>
      <c r="T44" s="44" t="s">
        <v>130</v>
      </c>
      <c r="U44" s="69"/>
      <c r="V44" s="45" t="n">
        <v>2000</v>
      </c>
      <c r="W44" s="45" t="n">
        <v>3000</v>
      </c>
      <c r="X44" s="45" t="n">
        <v>5000</v>
      </c>
      <c r="Y44" s="45" t="n">
        <v>7500</v>
      </c>
      <c r="Z44" s="32" t="n">
        <f aca="false">Z43+1</f>
        <v>31</v>
      </c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</row>
    <row r="45" customFormat="false" ht="18.75" hidden="false" customHeight="false" outlineLevel="0" collapsed="false">
      <c r="A45" s="82"/>
      <c r="B45" s="96" t="s">
        <v>131</v>
      </c>
      <c r="C45" s="97"/>
      <c r="D45" s="109"/>
      <c r="E45" s="97"/>
      <c r="F45" s="97"/>
      <c r="G45" s="97"/>
      <c r="H45" s="100"/>
      <c r="I45" s="101"/>
      <c r="J45" s="110" t="s">
        <v>132</v>
      </c>
      <c r="K45" s="111"/>
      <c r="L45" s="42"/>
      <c r="M45" s="1"/>
      <c r="N45" s="1"/>
      <c r="O45" s="1"/>
      <c r="P45" s="1"/>
      <c r="Q45" s="1"/>
      <c r="R45" s="1"/>
      <c r="S45" s="6"/>
      <c r="T45" s="44" t="s">
        <v>133</v>
      </c>
      <c r="U45" s="69"/>
      <c r="V45" s="45" t="n">
        <v>2500</v>
      </c>
      <c r="W45" s="45" t="n">
        <v>3750</v>
      </c>
      <c r="X45" s="45" t="n">
        <v>6500</v>
      </c>
      <c r="Y45" s="45" t="n">
        <v>9500</v>
      </c>
      <c r="Z45" s="32" t="n">
        <f aca="false">Z44+1</f>
        <v>32</v>
      </c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</row>
    <row r="46" customFormat="false" ht="18.75" hidden="false" customHeight="false" outlineLevel="0" collapsed="false">
      <c r="A46" s="82"/>
      <c r="B46" s="96"/>
      <c r="C46" s="97"/>
      <c r="D46" s="112" t="s">
        <v>134</v>
      </c>
      <c r="E46" s="97"/>
      <c r="F46" s="97"/>
      <c r="G46" s="97"/>
      <c r="H46" s="105"/>
      <c r="I46" s="106"/>
      <c r="J46" s="113" t="s">
        <v>56</v>
      </c>
      <c r="K46" s="101"/>
      <c r="L46" s="42"/>
      <c r="M46" s="1"/>
      <c r="N46" s="1"/>
      <c r="O46" s="1"/>
      <c r="P46" s="1"/>
      <c r="Q46" s="1"/>
      <c r="R46" s="1"/>
      <c r="S46" s="6"/>
      <c r="T46" s="44" t="s">
        <v>135</v>
      </c>
      <c r="U46" s="69"/>
      <c r="V46" s="45" t="n">
        <v>2000</v>
      </c>
      <c r="W46" s="45" t="n">
        <v>3000</v>
      </c>
      <c r="X46" s="45" t="n">
        <v>5000</v>
      </c>
      <c r="Y46" s="45" t="n">
        <v>7500</v>
      </c>
      <c r="Z46" s="32" t="n">
        <f aca="false">Z45+1</f>
        <v>33</v>
      </c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</row>
    <row r="47" customFormat="false" ht="18" hidden="false" customHeight="false" outlineLevel="0" collapsed="false">
      <c r="A47" s="82"/>
      <c r="B47" s="96" t="s">
        <v>136</v>
      </c>
      <c r="C47" s="97"/>
      <c r="D47" s="114" t="s">
        <v>20</v>
      </c>
      <c r="E47" s="97"/>
      <c r="F47" s="97"/>
      <c r="G47" s="97"/>
      <c r="H47" s="97"/>
      <c r="I47" s="115"/>
      <c r="J47" s="116"/>
      <c r="K47" s="116"/>
      <c r="L47" s="42"/>
      <c r="M47" s="1"/>
      <c r="N47" s="1"/>
      <c r="O47" s="1"/>
      <c r="P47" s="1"/>
      <c r="Q47" s="1"/>
      <c r="R47" s="1"/>
      <c r="S47" s="6"/>
      <c r="T47" s="44" t="s">
        <v>137</v>
      </c>
      <c r="U47" s="69"/>
      <c r="V47" s="45" t="n">
        <v>1500</v>
      </c>
      <c r="W47" s="45" t="n">
        <v>2250</v>
      </c>
      <c r="X47" s="45" t="n">
        <v>4000</v>
      </c>
      <c r="Y47" s="45" t="n">
        <v>5500</v>
      </c>
      <c r="Z47" s="32" t="n">
        <f aca="false">Z46+1</f>
        <v>34</v>
      </c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</row>
    <row r="48" customFormat="false" ht="18" hidden="false" customHeight="false" outlineLevel="0" collapsed="false">
      <c r="A48" s="82"/>
      <c r="B48" s="96" t="s">
        <v>138</v>
      </c>
      <c r="C48" s="97"/>
      <c r="D48" s="117" t="s">
        <v>21</v>
      </c>
      <c r="E48" s="118" t="str">
        <f aca="false">IF(D48="hardware lock","Specify below if licenses will be added to existing Hardware Lock(s)","Specify below if licenses will be added to the existing license server")</f>
        <v>Specify below if licenses will be added to the existing license server</v>
      </c>
      <c r="F48" s="97"/>
      <c r="G48" s="97"/>
      <c r="H48" s="97"/>
      <c r="I48" s="115"/>
      <c r="J48" s="113" t="s">
        <v>56</v>
      </c>
      <c r="K48" s="103"/>
      <c r="L48" s="1"/>
      <c r="M48" s="1"/>
      <c r="N48" s="1"/>
      <c r="O48" s="1"/>
      <c r="P48" s="1"/>
      <c r="Q48" s="1"/>
      <c r="R48" s="1"/>
      <c r="S48" s="6"/>
      <c r="T48" s="44" t="s">
        <v>139</v>
      </c>
      <c r="U48" s="69"/>
      <c r="V48" s="45" t="n">
        <v>2500</v>
      </c>
      <c r="W48" s="45" t="n">
        <v>3500</v>
      </c>
      <c r="X48" s="45" t="n">
        <v>5500</v>
      </c>
      <c r="Y48" s="45" t="n">
        <v>8500</v>
      </c>
      <c r="Z48" s="32" t="n">
        <f aca="false">Z47+1</f>
        <v>35</v>
      </c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</row>
    <row r="49" customFormat="false" ht="18" hidden="false" customHeight="false" outlineLevel="0" collapsed="false">
      <c r="A49" s="82"/>
      <c r="B49" s="96" t="s">
        <v>140</v>
      </c>
      <c r="C49" s="97"/>
      <c r="D49" s="114" t="s">
        <v>20</v>
      </c>
      <c r="E49" s="97"/>
      <c r="F49" s="97"/>
      <c r="G49" s="97"/>
      <c r="H49" s="97"/>
      <c r="I49" s="103"/>
      <c r="J49" s="113" t="s">
        <v>56</v>
      </c>
      <c r="K49" s="103"/>
      <c r="L49" s="1"/>
      <c r="M49" s="1"/>
      <c r="N49" s="1"/>
      <c r="O49" s="1"/>
      <c r="P49" s="1"/>
      <c r="Q49" s="1"/>
      <c r="R49" s="1"/>
      <c r="S49" s="6"/>
      <c r="T49" s="44" t="s">
        <v>141</v>
      </c>
      <c r="U49" s="69"/>
      <c r="V49" s="45" t="n">
        <v>2500</v>
      </c>
      <c r="W49" s="45" t="n">
        <v>3750</v>
      </c>
      <c r="X49" s="45" t="n">
        <v>6000</v>
      </c>
      <c r="Y49" s="45" t="n">
        <v>9500</v>
      </c>
      <c r="Z49" s="32" t="n">
        <f aca="false">Z48+1</f>
        <v>36</v>
      </c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</row>
    <row r="50" customFormat="false" ht="18" hidden="false" customHeight="false" outlineLevel="0" collapsed="false">
      <c r="A50" s="82"/>
      <c r="B50" s="119"/>
      <c r="C50" s="97"/>
      <c r="D50" s="120"/>
      <c r="E50" s="97"/>
      <c r="F50" s="97"/>
      <c r="G50" s="97"/>
      <c r="H50" s="97"/>
      <c r="I50" s="103"/>
      <c r="J50" s="102"/>
      <c r="K50" s="103"/>
      <c r="L50" s="1"/>
      <c r="M50" s="1"/>
      <c r="N50" s="1"/>
      <c r="O50" s="1"/>
      <c r="P50" s="1"/>
      <c r="Q50" s="1"/>
      <c r="R50" s="1"/>
      <c r="S50" s="6"/>
      <c r="T50" s="44" t="s">
        <v>142</v>
      </c>
      <c r="U50" s="69"/>
      <c r="V50" s="45" t="n">
        <v>4000</v>
      </c>
      <c r="W50" s="45" t="n">
        <v>6000</v>
      </c>
      <c r="X50" s="45" t="n">
        <v>10000</v>
      </c>
      <c r="Y50" s="45" t="n">
        <v>15000</v>
      </c>
      <c r="Z50" s="32" t="n">
        <f aca="false">Z49+1</f>
        <v>37</v>
      </c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69"/>
      <c r="AP50" s="69"/>
    </row>
    <row r="51" customFormat="false" ht="16.5" hidden="false" customHeight="false" outlineLevel="0" collapsed="false">
      <c r="A51" s="82"/>
      <c r="B51" s="105"/>
      <c r="C51" s="121"/>
      <c r="D51" s="121"/>
      <c r="E51" s="121"/>
      <c r="F51" s="121"/>
      <c r="G51" s="121"/>
      <c r="H51" s="121"/>
      <c r="I51" s="106"/>
      <c r="J51" s="105"/>
      <c r="K51" s="106"/>
      <c r="L51" s="1"/>
      <c r="M51" s="1"/>
      <c r="N51" s="1"/>
      <c r="O51" s="1"/>
      <c r="P51" s="1"/>
      <c r="Q51" s="1"/>
      <c r="R51" s="1"/>
      <c r="S51" s="6"/>
      <c r="T51" s="44" t="s">
        <v>143</v>
      </c>
      <c r="U51" s="69"/>
      <c r="V51" s="45" t="n">
        <v>2000</v>
      </c>
      <c r="W51" s="45" t="n">
        <v>3000</v>
      </c>
      <c r="X51" s="45" t="n">
        <v>5000</v>
      </c>
      <c r="Y51" s="45" t="n">
        <v>7500</v>
      </c>
      <c r="Z51" s="32" t="n">
        <f aca="false">Z50+1</f>
        <v>38</v>
      </c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</row>
    <row r="52" customFormat="false" ht="16.5" hidden="false" customHeight="false" outlineLevel="0" collapsed="false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6"/>
      <c r="T52" s="44" t="s">
        <v>144</v>
      </c>
      <c r="U52" s="69"/>
      <c r="V52" s="45" t="n">
        <v>3000</v>
      </c>
      <c r="W52" s="45" t="n">
        <v>4500</v>
      </c>
      <c r="X52" s="45" t="n">
        <v>7500</v>
      </c>
      <c r="Y52" s="45" t="n">
        <v>11250</v>
      </c>
      <c r="Z52" s="32" t="n">
        <f aca="false">Z51+1</f>
        <v>39</v>
      </c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69"/>
      <c r="AP52" s="69"/>
    </row>
    <row r="53" customFormat="false" ht="18" hidden="false" customHeight="false" outlineLevel="0" collapsed="false">
      <c r="A53" s="1"/>
      <c r="B53" s="83" t="s">
        <v>145</v>
      </c>
      <c r="C53" s="122"/>
      <c r="D53" s="122"/>
      <c r="E53" s="122"/>
      <c r="F53" s="123"/>
      <c r="G53" s="31"/>
      <c r="H53" s="83" t="s">
        <v>146</v>
      </c>
      <c r="I53" s="124"/>
      <c r="J53" s="1"/>
      <c r="K53" s="1"/>
      <c r="L53" s="1"/>
      <c r="M53" s="1"/>
      <c r="N53" s="1"/>
      <c r="O53" s="1"/>
      <c r="P53" s="1"/>
      <c r="Q53" s="1"/>
      <c r="R53" s="1"/>
      <c r="S53" s="6"/>
      <c r="T53" s="44" t="s">
        <v>147</v>
      </c>
      <c r="U53" s="69"/>
      <c r="V53" s="45" t="n">
        <v>2500</v>
      </c>
      <c r="W53" s="45" t="n">
        <v>3750</v>
      </c>
      <c r="X53" s="45" t="n">
        <v>6000</v>
      </c>
      <c r="Y53" s="45" t="n">
        <v>9500</v>
      </c>
      <c r="Z53" s="32" t="n">
        <f aca="false">Z52+1</f>
        <v>40</v>
      </c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69"/>
      <c r="AN53" s="69"/>
      <c r="AO53" s="69"/>
      <c r="AP53" s="69"/>
    </row>
    <row r="54" customFormat="false" ht="18" hidden="false" customHeight="false" outlineLevel="0" collapsed="false">
      <c r="A54" s="1"/>
      <c r="B54" s="125"/>
      <c r="C54" s="126"/>
      <c r="D54" s="126"/>
      <c r="E54" s="126"/>
      <c r="F54" s="127"/>
      <c r="G54" s="31"/>
      <c r="H54" s="119"/>
      <c r="I54" s="128"/>
      <c r="J54" s="1"/>
      <c r="K54" s="1"/>
      <c r="L54" s="1"/>
      <c r="M54" s="1"/>
      <c r="N54" s="1"/>
      <c r="O54" s="1"/>
      <c r="P54" s="1"/>
      <c r="Q54" s="1"/>
      <c r="R54" s="1"/>
      <c r="S54" s="6"/>
      <c r="T54" s="44" t="s">
        <v>148</v>
      </c>
      <c r="U54" s="69"/>
      <c r="V54" s="45" t="n">
        <v>5000</v>
      </c>
      <c r="W54" s="45" t="n">
        <v>7500</v>
      </c>
      <c r="X54" s="45" t="n">
        <v>12000</v>
      </c>
      <c r="Y54" s="45" t="n">
        <v>18000</v>
      </c>
      <c r="Z54" s="32" t="n">
        <f aca="false">Z53+1</f>
        <v>41</v>
      </c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</row>
    <row r="55" customFormat="false" ht="18" hidden="false" customHeight="false" outlineLevel="0" collapsed="false">
      <c r="A55" s="1"/>
      <c r="B55" s="125"/>
      <c r="C55" s="126"/>
      <c r="D55" s="126"/>
      <c r="E55" s="126"/>
      <c r="F55" s="127"/>
      <c r="G55" s="31"/>
      <c r="H55" s="119"/>
      <c r="I55" s="128"/>
      <c r="J55" s="1"/>
      <c r="K55" s="1"/>
      <c r="L55" s="1"/>
      <c r="M55" s="1"/>
      <c r="N55" s="1"/>
      <c r="O55" s="1"/>
      <c r="P55" s="1"/>
      <c r="Q55" s="1"/>
      <c r="R55" s="1"/>
      <c r="S55" s="6"/>
      <c r="T55" s="44" t="s">
        <v>149</v>
      </c>
      <c r="U55" s="69"/>
      <c r="V55" s="45" t="n">
        <v>2500</v>
      </c>
      <c r="W55" s="45" t="n">
        <v>3750</v>
      </c>
      <c r="X55" s="45" t="n">
        <v>6000</v>
      </c>
      <c r="Y55" s="45" t="n">
        <v>9500</v>
      </c>
      <c r="Z55" s="32" t="n">
        <f aca="false">Z54+1</f>
        <v>42</v>
      </c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</row>
    <row r="56" customFormat="false" ht="18" hidden="false" customHeight="false" outlineLevel="0" collapsed="false">
      <c r="A56" s="1"/>
      <c r="B56" s="125"/>
      <c r="C56" s="126"/>
      <c r="D56" s="126"/>
      <c r="E56" s="126"/>
      <c r="F56" s="127"/>
      <c r="G56" s="31"/>
      <c r="H56" s="119"/>
      <c r="I56" s="128"/>
      <c r="J56" s="1"/>
      <c r="K56" s="1"/>
      <c r="L56" s="1"/>
      <c r="M56" s="1"/>
      <c r="N56" s="1"/>
      <c r="O56" s="1"/>
      <c r="P56" s="1"/>
      <c r="Q56" s="1"/>
      <c r="R56" s="1"/>
      <c r="S56" s="6"/>
      <c r="T56" s="44" t="s">
        <v>150</v>
      </c>
      <c r="U56" s="69"/>
      <c r="V56" s="45" t="n">
        <v>2000</v>
      </c>
      <c r="W56" s="45" t="n">
        <v>3000</v>
      </c>
      <c r="X56" s="45" t="n">
        <v>5000</v>
      </c>
      <c r="Y56" s="45" t="n">
        <v>7500</v>
      </c>
      <c r="Z56" s="32" t="n">
        <f aca="false">Z55+1</f>
        <v>43</v>
      </c>
      <c r="AA56" s="6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  <c r="AM56" s="69"/>
      <c r="AN56" s="69"/>
      <c r="AO56" s="69"/>
      <c r="AP56" s="69"/>
    </row>
    <row r="57" customFormat="false" ht="18" hidden="false" customHeight="false" outlineLevel="0" collapsed="false">
      <c r="A57" s="1"/>
      <c r="B57" s="125"/>
      <c r="C57" s="126"/>
      <c r="D57" s="126"/>
      <c r="E57" s="126"/>
      <c r="F57" s="127"/>
      <c r="G57" s="31"/>
      <c r="H57" s="119"/>
      <c r="I57" s="128"/>
      <c r="J57" s="1"/>
      <c r="K57" s="1"/>
      <c r="L57" s="1"/>
      <c r="M57" s="1"/>
      <c r="N57" s="1"/>
      <c r="O57" s="1"/>
      <c r="P57" s="1"/>
      <c r="Q57" s="1"/>
      <c r="R57" s="1"/>
      <c r="S57" s="6"/>
      <c r="T57" s="44" t="s">
        <v>151</v>
      </c>
      <c r="U57" s="69"/>
      <c r="V57" s="45" t="n">
        <v>2000</v>
      </c>
      <c r="W57" s="45" t="n">
        <v>3000</v>
      </c>
      <c r="X57" s="45" t="n">
        <v>5000</v>
      </c>
      <c r="Y57" s="45" t="n">
        <v>7500</v>
      </c>
      <c r="Z57" s="32" t="n">
        <f aca="false">Z56+1</f>
        <v>44</v>
      </c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9"/>
      <c r="AP57" s="69"/>
    </row>
    <row r="58" customFormat="false" ht="18" hidden="false" customHeight="false" outlineLevel="0" collapsed="false">
      <c r="A58" s="1"/>
      <c r="B58" s="125"/>
      <c r="C58" s="126"/>
      <c r="D58" s="126"/>
      <c r="E58" s="126"/>
      <c r="F58" s="127"/>
      <c r="G58" s="31"/>
      <c r="H58" s="119"/>
      <c r="I58" s="128"/>
      <c r="J58" s="1"/>
      <c r="K58" s="1"/>
      <c r="L58" s="1"/>
      <c r="M58" s="1"/>
      <c r="N58" s="1"/>
      <c r="O58" s="1"/>
      <c r="P58" s="1"/>
      <c r="Q58" s="1"/>
      <c r="R58" s="1"/>
      <c r="S58" s="6"/>
      <c r="T58" s="44" t="s">
        <v>152</v>
      </c>
      <c r="U58" s="69"/>
      <c r="V58" s="45" t="n">
        <v>3000</v>
      </c>
      <c r="W58" s="45" t="n">
        <v>4500</v>
      </c>
      <c r="X58" s="45" t="n">
        <v>7500</v>
      </c>
      <c r="Y58" s="45" t="n">
        <v>11250</v>
      </c>
      <c r="Z58" s="32" t="n">
        <f aca="false">Z57+1</f>
        <v>45</v>
      </c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</row>
    <row r="59" customFormat="false" ht="18" hidden="false" customHeight="false" outlineLevel="0" collapsed="false">
      <c r="A59" s="1"/>
      <c r="B59" s="125"/>
      <c r="C59" s="126"/>
      <c r="D59" s="126"/>
      <c r="E59" s="126"/>
      <c r="F59" s="127"/>
      <c r="G59" s="31"/>
      <c r="H59" s="119"/>
      <c r="I59" s="128"/>
      <c r="J59" s="1"/>
      <c r="K59" s="1"/>
      <c r="L59" s="1"/>
      <c r="M59" s="1"/>
      <c r="N59" s="1"/>
      <c r="O59" s="1"/>
      <c r="P59" s="1"/>
      <c r="Q59" s="1"/>
      <c r="R59" s="1"/>
      <c r="S59" s="6"/>
      <c r="T59" s="44" t="s">
        <v>153</v>
      </c>
      <c r="U59" s="69"/>
      <c r="V59" s="45" t="n">
        <v>2000</v>
      </c>
      <c r="W59" s="45" t="n">
        <v>3000</v>
      </c>
      <c r="X59" s="45" t="n">
        <v>5500</v>
      </c>
      <c r="Y59" s="45" t="n">
        <v>7500</v>
      </c>
      <c r="Z59" s="32" t="n">
        <f aca="false">Z58+1</f>
        <v>46</v>
      </c>
      <c r="AA59" s="6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  <c r="AM59" s="69"/>
      <c r="AN59" s="69"/>
      <c r="AO59" s="69"/>
      <c r="AP59" s="69"/>
    </row>
    <row r="60" customFormat="false" ht="18.75" hidden="false" customHeight="false" outlineLevel="0" collapsed="false">
      <c r="A60" s="1"/>
      <c r="B60" s="129"/>
      <c r="C60" s="130"/>
      <c r="D60" s="130"/>
      <c r="E60" s="130"/>
      <c r="F60" s="131"/>
      <c r="G60" s="31"/>
      <c r="H60" s="132"/>
      <c r="I60" s="133"/>
      <c r="J60" s="1"/>
      <c r="K60" s="1"/>
      <c r="L60" s="1"/>
      <c r="M60" s="1"/>
      <c r="N60" s="1"/>
      <c r="O60" s="1"/>
      <c r="P60" s="1"/>
      <c r="Q60" s="1"/>
      <c r="R60" s="1"/>
      <c r="S60" s="6"/>
      <c r="T60" s="44" t="s">
        <v>154</v>
      </c>
      <c r="U60" s="69"/>
      <c r="V60" s="45" t="n">
        <v>3000</v>
      </c>
      <c r="W60" s="45" t="n">
        <v>4500</v>
      </c>
      <c r="X60" s="45" t="n">
        <v>7000</v>
      </c>
      <c r="Y60" s="45" t="n">
        <v>11250</v>
      </c>
      <c r="Z60" s="32" t="n">
        <f aca="false">Z59+1</f>
        <v>47</v>
      </c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  <c r="AM60" s="69"/>
      <c r="AN60" s="69"/>
      <c r="AO60" s="69"/>
      <c r="AP60" s="69"/>
    </row>
    <row r="61" customFormat="false" ht="18.75" hidden="false" customHeight="false" outlineLevel="0" collapsed="false">
      <c r="A61" s="1"/>
      <c r="B61" s="31"/>
      <c r="C61" s="31"/>
      <c r="D61" s="31"/>
      <c r="E61" s="31"/>
      <c r="F61" s="31"/>
      <c r="G61" s="31"/>
      <c r="H61" s="31"/>
      <c r="I61" s="31"/>
      <c r="J61" s="1"/>
      <c r="K61" s="1"/>
      <c r="L61" s="1"/>
      <c r="M61" s="1"/>
      <c r="N61" s="1"/>
      <c r="O61" s="1"/>
      <c r="P61" s="1"/>
      <c r="Q61" s="1"/>
      <c r="R61" s="1"/>
      <c r="S61" s="6"/>
      <c r="T61" s="44" t="s">
        <v>155</v>
      </c>
      <c r="U61" s="69"/>
      <c r="V61" s="45" t="n">
        <v>3000</v>
      </c>
      <c r="W61" s="45" t="n">
        <v>4500</v>
      </c>
      <c r="X61" s="45" t="n">
        <v>7000</v>
      </c>
      <c r="Y61" s="45" t="n">
        <v>11250</v>
      </c>
      <c r="Z61" s="32" t="n">
        <f aca="false">Z60+1</f>
        <v>48</v>
      </c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  <c r="AM61" s="69"/>
      <c r="AN61" s="69"/>
      <c r="AO61" s="69"/>
      <c r="AP61" s="69"/>
    </row>
    <row r="62" customFormat="false" ht="18" hidden="false" customHeight="false" outlineLevel="0" collapsed="false">
      <c r="A62" s="1"/>
      <c r="B62" s="134"/>
      <c r="C62" s="122"/>
      <c r="D62" s="122"/>
      <c r="E62" s="122"/>
      <c r="F62" s="123"/>
      <c r="G62" s="31"/>
      <c r="H62" s="134" t="s">
        <v>156</v>
      </c>
      <c r="I62" s="123"/>
      <c r="J62" s="1"/>
      <c r="K62" s="1"/>
      <c r="L62" s="1"/>
      <c r="M62" s="1"/>
      <c r="N62" s="1"/>
      <c r="O62" s="1"/>
      <c r="P62" s="1"/>
      <c r="Q62" s="1"/>
      <c r="R62" s="1"/>
      <c r="S62" s="6"/>
      <c r="T62" s="44" t="s">
        <v>157</v>
      </c>
      <c r="U62" s="69"/>
      <c r="V62" s="45" t="n">
        <v>1000</v>
      </c>
      <c r="W62" s="45" t="n">
        <v>1500</v>
      </c>
      <c r="X62" s="45" t="n">
        <v>2500</v>
      </c>
      <c r="Y62" s="45" t="n">
        <v>3750</v>
      </c>
      <c r="Z62" s="32" t="n">
        <f aca="false">Z61+1</f>
        <v>49</v>
      </c>
      <c r="AA62" s="6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  <c r="AM62" s="69"/>
      <c r="AN62" s="69"/>
      <c r="AO62" s="69"/>
      <c r="AP62" s="69"/>
    </row>
    <row r="63" customFormat="false" ht="18" hidden="false" customHeight="false" outlineLevel="0" collapsed="false">
      <c r="A63" s="1"/>
      <c r="B63" s="135" t="s">
        <v>158</v>
      </c>
      <c r="C63" s="136"/>
      <c r="D63" s="136"/>
      <c r="E63" s="136"/>
      <c r="F63" s="137"/>
      <c r="G63" s="31"/>
      <c r="H63" s="96" t="s">
        <v>60</v>
      </c>
      <c r="I63" s="138"/>
      <c r="J63" s="1"/>
      <c r="K63" s="1"/>
      <c r="L63" s="1"/>
      <c r="M63" s="1"/>
      <c r="N63" s="1"/>
      <c r="O63" s="1"/>
      <c r="P63" s="1"/>
      <c r="Q63" s="1"/>
      <c r="R63" s="1"/>
      <c r="S63" s="6"/>
      <c r="T63" s="44" t="s">
        <v>159</v>
      </c>
      <c r="U63" s="69"/>
      <c r="V63" s="45" t="n">
        <v>2000</v>
      </c>
      <c r="W63" s="45" t="n">
        <v>3000</v>
      </c>
      <c r="X63" s="45" t="n">
        <v>5000</v>
      </c>
      <c r="Y63" s="45" t="n">
        <v>7500</v>
      </c>
      <c r="Z63" s="32" t="n">
        <f aca="false">Z62+1</f>
        <v>50</v>
      </c>
      <c r="AA63" s="6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  <c r="AM63" s="69"/>
      <c r="AN63" s="69"/>
      <c r="AO63" s="69"/>
      <c r="AP63" s="69"/>
    </row>
    <row r="64" customFormat="false" ht="18" hidden="false" customHeight="false" outlineLevel="0" collapsed="false">
      <c r="A64" s="1"/>
      <c r="B64" s="119"/>
      <c r="C64" s="139"/>
      <c r="D64" s="139"/>
      <c r="E64" s="139"/>
      <c r="F64" s="128"/>
      <c r="G64" s="31"/>
      <c r="H64" s="96" t="s">
        <v>160</v>
      </c>
      <c r="I64" s="138"/>
      <c r="J64" s="1"/>
      <c r="K64" s="1"/>
      <c r="L64" s="1"/>
      <c r="M64" s="1"/>
      <c r="N64" s="1"/>
      <c r="O64" s="1"/>
      <c r="P64" s="1"/>
      <c r="Q64" s="1"/>
      <c r="R64" s="1"/>
      <c r="S64" s="6"/>
      <c r="T64" s="44" t="s">
        <v>161</v>
      </c>
      <c r="U64" s="69"/>
      <c r="V64" s="45" t="n">
        <v>500</v>
      </c>
      <c r="W64" s="45" t="n">
        <v>750</v>
      </c>
      <c r="X64" s="45" t="n">
        <v>1000</v>
      </c>
      <c r="Y64" s="45" t="n">
        <v>1750</v>
      </c>
      <c r="Z64" s="32" t="n">
        <f aca="false">Z63+1</f>
        <v>51</v>
      </c>
      <c r="AA64" s="6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  <c r="AM64" s="69"/>
      <c r="AN64" s="69"/>
      <c r="AO64" s="69"/>
      <c r="AP64" s="69"/>
    </row>
    <row r="65" customFormat="false" ht="18" hidden="false" customHeight="false" outlineLevel="0" collapsed="false">
      <c r="A65" s="1"/>
      <c r="B65" s="96" t="s">
        <v>162</v>
      </c>
      <c r="C65" s="139"/>
      <c r="D65" s="139"/>
      <c r="E65" s="104" t="s">
        <v>163</v>
      </c>
      <c r="F65" s="128"/>
      <c r="G65" s="31"/>
      <c r="H65" s="96" t="s">
        <v>164</v>
      </c>
      <c r="I65" s="138"/>
      <c r="J65" s="1"/>
      <c r="K65" s="1"/>
      <c r="L65" s="1"/>
      <c r="M65" s="1"/>
      <c r="N65" s="1"/>
      <c r="O65" s="1"/>
      <c r="P65" s="1"/>
      <c r="Q65" s="1"/>
      <c r="R65" s="1"/>
      <c r="S65" s="6"/>
      <c r="T65" s="44" t="s">
        <v>165</v>
      </c>
      <c r="U65" s="69"/>
      <c r="V65" s="45" t="n">
        <v>500</v>
      </c>
      <c r="W65" s="45" t="n">
        <v>750</v>
      </c>
      <c r="X65" s="45" t="n">
        <v>1500</v>
      </c>
      <c r="Y65" s="45" t="n">
        <v>1750</v>
      </c>
      <c r="Z65" s="32" t="n">
        <f aca="false">Z64+1</f>
        <v>52</v>
      </c>
      <c r="AA65" s="6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  <c r="AM65" s="69"/>
      <c r="AN65" s="69"/>
      <c r="AO65" s="69"/>
      <c r="AP65" s="69"/>
    </row>
    <row r="66" customFormat="false" ht="18" hidden="false" customHeight="false" outlineLevel="0" collapsed="false">
      <c r="A66" s="1"/>
      <c r="B66" s="119"/>
      <c r="C66" s="139"/>
      <c r="D66" s="139"/>
      <c r="E66" s="139"/>
      <c r="F66" s="128"/>
      <c r="G66" s="31"/>
      <c r="H66" s="140" t="s">
        <v>166</v>
      </c>
      <c r="I66" s="138"/>
      <c r="J66" s="1"/>
      <c r="K66" s="1"/>
      <c r="L66" s="1"/>
      <c r="M66" s="1"/>
      <c r="N66" s="1"/>
      <c r="O66" s="1"/>
      <c r="P66" s="1"/>
      <c r="Q66" s="1"/>
      <c r="R66" s="1"/>
      <c r="S66" s="6"/>
      <c r="T66" s="44" t="s">
        <v>167</v>
      </c>
      <c r="U66" s="69"/>
      <c r="V66" s="45" t="n">
        <v>1000</v>
      </c>
      <c r="W66" s="45" t="n">
        <v>1000</v>
      </c>
      <c r="X66" s="45" t="n">
        <v>3000</v>
      </c>
      <c r="Y66" s="45" t="n">
        <v>3000</v>
      </c>
      <c r="Z66" s="32" t="n">
        <f aca="false">Z65+1</f>
        <v>53</v>
      </c>
      <c r="AA66" s="69"/>
      <c r="AB66" s="69"/>
      <c r="AC66" s="69"/>
      <c r="AD66" s="69"/>
      <c r="AE66" s="69"/>
      <c r="AF66" s="69"/>
      <c r="AG66" s="69"/>
      <c r="AH66" s="69"/>
      <c r="AI66" s="69"/>
      <c r="AJ66" s="69"/>
      <c r="AK66" s="69"/>
      <c r="AL66" s="69"/>
      <c r="AM66" s="69"/>
      <c r="AN66" s="69"/>
      <c r="AO66" s="69"/>
      <c r="AP66" s="69"/>
    </row>
    <row r="67" customFormat="false" ht="18" hidden="false" customHeight="false" outlineLevel="0" collapsed="false">
      <c r="A67" s="1"/>
      <c r="B67" s="96" t="s">
        <v>168</v>
      </c>
      <c r="C67" s="139"/>
      <c r="D67" s="139"/>
      <c r="E67" s="104" t="s">
        <v>169</v>
      </c>
      <c r="F67" s="128"/>
      <c r="G67" s="31"/>
      <c r="H67" s="119"/>
      <c r="I67" s="128"/>
      <c r="J67" s="1"/>
      <c r="K67" s="1"/>
      <c r="L67" s="1"/>
      <c r="M67" s="1"/>
      <c r="N67" s="1"/>
      <c r="O67" s="1"/>
      <c r="P67" s="1"/>
      <c r="Q67" s="1"/>
      <c r="R67" s="1"/>
      <c r="S67" s="6"/>
      <c r="T67" s="44" t="s">
        <v>170</v>
      </c>
      <c r="U67" s="69"/>
      <c r="V67" s="45" t="n">
        <v>1500</v>
      </c>
      <c r="W67" s="45" t="n">
        <v>2250</v>
      </c>
      <c r="X67" s="45" t="n">
        <v>4000</v>
      </c>
      <c r="Y67" s="45" t="n">
        <v>5500</v>
      </c>
      <c r="Z67" s="32" t="n">
        <f aca="false">Z66+1</f>
        <v>54</v>
      </c>
      <c r="AA67" s="69"/>
      <c r="AB67" s="69"/>
      <c r="AC67" s="69"/>
      <c r="AD67" s="69"/>
      <c r="AE67" s="69"/>
      <c r="AF67" s="69"/>
      <c r="AG67" s="69"/>
      <c r="AH67" s="69"/>
      <c r="AI67" s="69"/>
      <c r="AJ67" s="69"/>
      <c r="AK67" s="69"/>
      <c r="AL67" s="69"/>
      <c r="AM67" s="69"/>
      <c r="AN67" s="69"/>
      <c r="AO67" s="69"/>
      <c r="AP67" s="69"/>
    </row>
    <row r="68" customFormat="false" ht="18" hidden="false" customHeight="false" outlineLevel="0" collapsed="false">
      <c r="A68" s="1"/>
      <c r="B68" s="96"/>
      <c r="C68" s="139"/>
      <c r="D68" s="139"/>
      <c r="E68" s="139"/>
      <c r="F68" s="128"/>
      <c r="G68" s="31"/>
      <c r="H68" s="96" t="s">
        <v>171</v>
      </c>
      <c r="I68" s="138" t="s">
        <v>172</v>
      </c>
      <c r="J68" s="1"/>
      <c r="K68" s="1"/>
      <c r="L68" s="1"/>
      <c r="M68" s="1"/>
      <c r="N68" s="1"/>
      <c r="O68" s="1"/>
      <c r="P68" s="1"/>
      <c r="Q68" s="1"/>
      <c r="R68" s="1"/>
      <c r="S68" s="6"/>
      <c r="T68" s="44" t="s">
        <v>173</v>
      </c>
      <c r="U68" s="69"/>
      <c r="V68" s="45" t="n">
        <v>2000</v>
      </c>
      <c r="W68" s="45" t="n">
        <v>3000</v>
      </c>
      <c r="X68" s="45" t="n">
        <v>5000</v>
      </c>
      <c r="Y68" s="45" t="n">
        <v>7500</v>
      </c>
      <c r="Z68" s="32" t="n">
        <f aca="false">Z67+1</f>
        <v>55</v>
      </c>
      <c r="AA68" s="6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  <c r="AM68" s="69"/>
      <c r="AN68" s="69"/>
      <c r="AO68" s="69"/>
      <c r="AP68" s="69"/>
    </row>
    <row r="69" customFormat="false" ht="18" hidden="false" customHeight="false" outlineLevel="0" collapsed="false">
      <c r="A69" s="1"/>
      <c r="B69" s="119"/>
      <c r="C69" s="139"/>
      <c r="D69" s="139"/>
      <c r="E69" s="139"/>
      <c r="F69" s="128"/>
      <c r="G69" s="31"/>
      <c r="H69" s="96" t="s">
        <v>174</v>
      </c>
      <c r="I69" s="138" t="s">
        <v>175</v>
      </c>
      <c r="J69" s="1"/>
      <c r="K69" s="1"/>
      <c r="L69" s="1"/>
      <c r="M69" s="1"/>
      <c r="N69" s="1"/>
      <c r="O69" s="1"/>
      <c r="P69" s="1"/>
      <c r="Q69" s="1"/>
      <c r="R69" s="1"/>
      <c r="S69" s="6"/>
      <c r="T69" s="44" t="s">
        <v>176</v>
      </c>
      <c r="U69" s="69"/>
      <c r="V69" s="45" t="n">
        <v>1500</v>
      </c>
      <c r="W69" s="45" t="n">
        <v>2250</v>
      </c>
      <c r="X69" s="45" t="n">
        <v>4000</v>
      </c>
      <c r="Y69" s="45" t="n">
        <v>5500</v>
      </c>
      <c r="Z69" s="32" t="n">
        <f aca="false">Z68+1</f>
        <v>56</v>
      </c>
      <c r="AA69" s="69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  <c r="AM69" s="69"/>
      <c r="AN69" s="69"/>
      <c r="AO69" s="69"/>
      <c r="AP69" s="69"/>
    </row>
    <row r="70" customFormat="false" ht="18.75" hidden="false" customHeight="false" outlineLevel="0" collapsed="false">
      <c r="A70" s="1"/>
      <c r="B70" s="141" t="s">
        <v>177</v>
      </c>
      <c r="C70" s="142"/>
      <c r="D70" s="142"/>
      <c r="E70" s="142"/>
      <c r="F70" s="133"/>
      <c r="G70" s="31"/>
      <c r="H70" s="143"/>
      <c r="I70" s="143"/>
      <c r="J70" s="1"/>
      <c r="K70" s="1"/>
      <c r="L70" s="1"/>
      <c r="M70" s="1"/>
      <c r="N70" s="1"/>
      <c r="O70" s="1"/>
      <c r="P70" s="1"/>
      <c r="Q70" s="1"/>
      <c r="R70" s="1"/>
      <c r="S70" s="6"/>
      <c r="T70" s="44" t="s">
        <v>178</v>
      </c>
      <c r="U70" s="69"/>
      <c r="V70" s="45" t="n">
        <v>1500</v>
      </c>
      <c r="W70" s="45" t="n">
        <v>2250</v>
      </c>
      <c r="X70" s="45" t="n">
        <v>4000</v>
      </c>
      <c r="Y70" s="45" t="n">
        <v>5500</v>
      </c>
      <c r="Z70" s="32" t="n">
        <f aca="false">Z69+1</f>
        <v>57</v>
      </c>
      <c r="AA70" s="69"/>
      <c r="AB70" s="69"/>
      <c r="AC70" s="69"/>
      <c r="AD70" s="69"/>
      <c r="AE70" s="69"/>
      <c r="AF70" s="69"/>
      <c r="AG70" s="69"/>
      <c r="AH70" s="69"/>
      <c r="AI70" s="69"/>
      <c r="AJ70" s="69"/>
      <c r="AK70" s="69"/>
      <c r="AL70" s="69"/>
      <c r="AM70" s="69"/>
      <c r="AN70" s="69"/>
      <c r="AO70" s="69"/>
      <c r="AP70" s="69"/>
    </row>
    <row r="71" customFormat="false" ht="18" hidden="false" customHeight="false" outlineLevel="0" collapsed="false">
      <c r="A71" s="1"/>
      <c r="B71" s="31"/>
      <c r="C71" s="31"/>
      <c r="D71" s="31"/>
      <c r="E71" s="31"/>
      <c r="F71" s="31"/>
      <c r="G71" s="31"/>
      <c r="H71" s="31"/>
      <c r="I71" s="31"/>
      <c r="J71" s="1"/>
      <c r="K71" s="1"/>
      <c r="L71" s="1"/>
      <c r="M71" s="1"/>
      <c r="N71" s="1"/>
      <c r="O71" s="1"/>
      <c r="P71" s="1"/>
      <c r="Q71" s="1"/>
      <c r="R71" s="1"/>
      <c r="S71" s="6"/>
      <c r="T71" s="44" t="s">
        <v>179</v>
      </c>
      <c r="U71" s="69"/>
      <c r="V71" s="45" t="n">
        <v>3000</v>
      </c>
      <c r="W71" s="45" t="n">
        <v>4500</v>
      </c>
      <c r="X71" s="45" t="n">
        <v>7000</v>
      </c>
      <c r="Y71" s="45" t="n">
        <v>11250</v>
      </c>
      <c r="Z71" s="32" t="n">
        <f aca="false">Z70+1</f>
        <v>58</v>
      </c>
      <c r="AA71" s="69"/>
      <c r="AB71" s="69"/>
      <c r="AC71" s="69"/>
      <c r="AD71" s="69"/>
      <c r="AE71" s="69"/>
      <c r="AF71" s="69"/>
      <c r="AG71" s="69"/>
      <c r="AH71" s="69"/>
      <c r="AI71" s="69"/>
      <c r="AJ71" s="69"/>
      <c r="AK71" s="69"/>
      <c r="AL71" s="69"/>
      <c r="AM71" s="69"/>
      <c r="AN71" s="69"/>
      <c r="AO71" s="69"/>
      <c r="AP71" s="69"/>
    </row>
    <row r="72" customFormat="false" ht="18" hidden="false" customHeight="false" outlineLevel="0" collapsed="false">
      <c r="A72" s="1"/>
      <c r="B72" s="31" t="s">
        <v>56</v>
      </c>
      <c r="C72" s="31"/>
      <c r="D72" s="31"/>
      <c r="E72" s="31"/>
      <c r="F72" s="31"/>
      <c r="G72" s="31"/>
      <c r="H72" s="31"/>
      <c r="I72" s="31"/>
      <c r="J72" s="1"/>
      <c r="K72" s="1"/>
      <c r="L72" s="1"/>
      <c r="M72" s="1"/>
      <c r="N72" s="1"/>
      <c r="O72" s="1"/>
      <c r="P72" s="1"/>
      <c r="Q72" s="1"/>
      <c r="R72" s="1"/>
      <c r="S72" s="6"/>
      <c r="T72" s="44" t="s">
        <v>180</v>
      </c>
      <c r="U72" s="69"/>
      <c r="V72" s="45" t="n">
        <v>2000</v>
      </c>
      <c r="W72" s="45" t="n">
        <v>3000</v>
      </c>
      <c r="X72" s="45" t="n">
        <v>5000</v>
      </c>
      <c r="Y72" s="45" t="n">
        <v>7500</v>
      </c>
      <c r="Z72" s="32" t="n">
        <f aca="false">Z71+1</f>
        <v>59</v>
      </c>
      <c r="AA72" s="69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9"/>
      <c r="AM72" s="69"/>
      <c r="AN72" s="69"/>
      <c r="AO72" s="69"/>
      <c r="AP72" s="69"/>
    </row>
    <row r="73" customFormat="false" ht="15.75" hidden="false" customHeight="false" outlineLevel="0" collapsed="false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6"/>
      <c r="T73" s="44" t="s">
        <v>181</v>
      </c>
      <c r="U73" s="69"/>
      <c r="V73" s="45" t="n">
        <v>2500</v>
      </c>
      <c r="W73" s="45" t="n">
        <v>3750</v>
      </c>
      <c r="X73" s="45" t="n">
        <v>5500</v>
      </c>
      <c r="Y73" s="45" t="n">
        <v>9500</v>
      </c>
      <c r="Z73" s="32" t="n">
        <f aca="false">Z72+1</f>
        <v>60</v>
      </c>
      <c r="AA73" s="69"/>
      <c r="AB73" s="69"/>
      <c r="AC73" s="69"/>
      <c r="AD73" s="69"/>
      <c r="AE73" s="69"/>
      <c r="AF73" s="69"/>
      <c r="AG73" s="69"/>
      <c r="AH73" s="69"/>
      <c r="AI73" s="69"/>
      <c r="AJ73" s="69"/>
      <c r="AK73" s="69"/>
      <c r="AL73" s="69"/>
      <c r="AM73" s="69"/>
      <c r="AN73" s="69"/>
      <c r="AO73" s="69"/>
      <c r="AP73" s="69"/>
    </row>
    <row r="74" customFormat="false" ht="15.75" hidden="false" customHeight="false" outlineLevel="0" collapsed="false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6"/>
      <c r="T74" s="44" t="s">
        <v>182</v>
      </c>
      <c r="U74" s="69"/>
      <c r="V74" s="45" t="n">
        <v>2000</v>
      </c>
      <c r="W74" s="45" t="n">
        <v>3000</v>
      </c>
      <c r="X74" s="45" t="n">
        <v>4500</v>
      </c>
      <c r="Y74" s="45" t="n">
        <v>7500</v>
      </c>
      <c r="Z74" s="32" t="n">
        <f aca="false">Z73+1</f>
        <v>61</v>
      </c>
      <c r="AA74" s="69"/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69"/>
      <c r="AM74" s="69"/>
      <c r="AN74" s="69"/>
      <c r="AO74" s="69"/>
      <c r="AP74" s="69"/>
    </row>
    <row r="75" customFormat="false" ht="15.75" hidden="false" customHeight="false" outlineLevel="0" collapsed="false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6"/>
      <c r="T75" s="44" t="s">
        <v>183</v>
      </c>
      <c r="U75" s="69"/>
      <c r="V75" s="45" t="n">
        <v>2000</v>
      </c>
      <c r="W75" s="45" t="n">
        <v>3000</v>
      </c>
      <c r="X75" s="45" t="n">
        <v>5000</v>
      </c>
      <c r="Y75" s="45" t="n">
        <v>7500</v>
      </c>
      <c r="Z75" s="32" t="n">
        <f aca="false">Z74+1</f>
        <v>62</v>
      </c>
      <c r="AA75" s="6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  <c r="AM75" s="69"/>
      <c r="AN75" s="69"/>
      <c r="AO75" s="69"/>
      <c r="AP75" s="69"/>
    </row>
    <row r="76" customFormat="false" ht="15.75" hidden="false" customHeight="false" outlineLevel="0" collapsed="false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6"/>
      <c r="T76" s="44" t="s">
        <v>184</v>
      </c>
      <c r="U76" s="69"/>
      <c r="V76" s="45" t="n">
        <v>500</v>
      </c>
      <c r="W76" s="45" t="n">
        <v>750</v>
      </c>
      <c r="X76" s="45" t="n">
        <v>1500</v>
      </c>
      <c r="Y76" s="45" t="n">
        <v>2000</v>
      </c>
      <c r="Z76" s="32" t="n">
        <f aca="false">Z75+1</f>
        <v>63</v>
      </c>
      <c r="AA76" s="69"/>
      <c r="AB76" s="69"/>
      <c r="AC76" s="69"/>
      <c r="AD76" s="69"/>
      <c r="AE76" s="69"/>
      <c r="AF76" s="69"/>
      <c r="AG76" s="69"/>
      <c r="AH76" s="69"/>
      <c r="AI76" s="69"/>
      <c r="AJ76" s="69"/>
      <c r="AK76" s="69"/>
      <c r="AL76" s="69"/>
      <c r="AM76" s="69"/>
      <c r="AN76" s="69"/>
      <c r="AO76" s="69"/>
      <c r="AP76" s="69"/>
    </row>
    <row r="77" customFormat="false" ht="15.75" hidden="false" customHeight="false" outlineLevel="0" collapsed="false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6"/>
      <c r="T77" s="44" t="s">
        <v>185</v>
      </c>
      <c r="U77" s="69"/>
      <c r="V77" s="45" t="n">
        <v>12000</v>
      </c>
      <c r="W77" s="45" t="n">
        <v>16000</v>
      </c>
      <c r="X77" s="45" t="n">
        <f aca="false">V77*2.5</f>
        <v>30000</v>
      </c>
      <c r="Y77" s="45" t="n">
        <f aca="false">W77*2.5</f>
        <v>40000</v>
      </c>
      <c r="Z77" s="32" t="n">
        <f aca="false">Z76+1</f>
        <v>64</v>
      </c>
      <c r="AA77" s="6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  <c r="AM77" s="69"/>
      <c r="AN77" s="69"/>
      <c r="AO77" s="69"/>
      <c r="AP77" s="69"/>
    </row>
    <row r="78" customFormat="false" ht="15.75" hidden="false" customHeight="false" outlineLevel="0" collapsed="false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6"/>
      <c r="T78" s="44" t="s">
        <v>186</v>
      </c>
      <c r="U78" s="69"/>
      <c r="V78" s="45" t="n">
        <v>12000</v>
      </c>
      <c r="W78" s="45" t="n">
        <v>16000</v>
      </c>
      <c r="X78" s="45" t="n">
        <f aca="false">V78*2.5</f>
        <v>30000</v>
      </c>
      <c r="Y78" s="45" t="n">
        <f aca="false">W78*2.5</f>
        <v>40000</v>
      </c>
      <c r="Z78" s="32" t="n">
        <f aca="false">Z77+1</f>
        <v>65</v>
      </c>
      <c r="AA78" s="69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9"/>
      <c r="AM78" s="69"/>
      <c r="AN78" s="69"/>
      <c r="AO78" s="69"/>
      <c r="AP78" s="69"/>
    </row>
    <row r="79" customFormat="false" ht="15.75" hidden="false" customHeight="false" outlineLevel="0" collapsed="false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6"/>
      <c r="T79" s="44" t="s">
        <v>187</v>
      </c>
      <c r="U79" s="69"/>
      <c r="V79" s="45" t="n">
        <v>6000</v>
      </c>
      <c r="W79" s="45" t="n">
        <v>8000</v>
      </c>
      <c r="X79" s="45" t="n">
        <f aca="false">V79*2.5</f>
        <v>15000</v>
      </c>
      <c r="Y79" s="45" t="n">
        <f aca="false">W79*2.5</f>
        <v>20000</v>
      </c>
      <c r="Z79" s="32" t="n">
        <f aca="false">Z78+1</f>
        <v>66</v>
      </c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  <c r="AM79" s="69"/>
      <c r="AN79" s="69"/>
      <c r="AO79" s="69"/>
      <c r="AP79" s="69"/>
    </row>
    <row r="80" customFormat="false" ht="15.75" hidden="false" customHeight="false" outlineLevel="0" collapsed="false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6"/>
      <c r="T80" s="44" t="s">
        <v>188</v>
      </c>
      <c r="U80" s="69"/>
      <c r="V80" s="45" t="n">
        <v>12000</v>
      </c>
      <c r="W80" s="45" t="n">
        <v>16000</v>
      </c>
      <c r="X80" s="45" t="n">
        <f aca="false">V80*2.5</f>
        <v>30000</v>
      </c>
      <c r="Y80" s="45" t="n">
        <f aca="false">W80*2.5</f>
        <v>40000</v>
      </c>
      <c r="Z80" s="32" t="n">
        <f aca="false">Z79+1</f>
        <v>67</v>
      </c>
      <c r="AA80" s="6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  <c r="AM80" s="69"/>
      <c r="AN80" s="69"/>
      <c r="AO80" s="69"/>
      <c r="AP80" s="69"/>
    </row>
    <row r="81" customFormat="false" ht="15.75" hidden="false" customHeight="false" outlineLevel="0" collapsed="false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6"/>
      <c r="T81" s="44" t="s">
        <v>189</v>
      </c>
      <c r="U81" s="69"/>
      <c r="V81" s="45" t="n">
        <v>12000</v>
      </c>
      <c r="W81" s="45" t="n">
        <v>16000</v>
      </c>
      <c r="X81" s="45" t="n">
        <f aca="false">V81*2.5</f>
        <v>30000</v>
      </c>
      <c r="Y81" s="45" t="n">
        <f aca="false">W81*2.5</f>
        <v>40000</v>
      </c>
      <c r="Z81" s="32" t="n">
        <f aca="false">Z80+1</f>
        <v>68</v>
      </c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</row>
    <row r="82" customFormat="false" ht="15.75" hidden="false" customHeight="false" outlineLevel="0" collapsed="false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6"/>
      <c r="T82" s="44" t="s">
        <v>190</v>
      </c>
      <c r="U82" s="69"/>
      <c r="V82" s="45" t="n">
        <v>35000</v>
      </c>
      <c r="W82" s="45" t="n">
        <v>50000</v>
      </c>
      <c r="X82" s="45" t="n">
        <v>85000</v>
      </c>
      <c r="Y82" s="45" t="n">
        <v>130000</v>
      </c>
      <c r="Z82" s="32" t="n">
        <f aca="false">Z81+1</f>
        <v>69</v>
      </c>
      <c r="AA82" s="6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  <c r="AM82" s="69"/>
      <c r="AN82" s="69"/>
      <c r="AO82" s="69"/>
      <c r="AP82" s="69"/>
    </row>
    <row r="83" customFormat="false" ht="15.75" hidden="false" customHeight="false" outlineLevel="0" collapsed="false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6"/>
      <c r="T83" s="44" t="s">
        <v>191</v>
      </c>
      <c r="U83" s="69"/>
      <c r="V83" s="144" t="s">
        <v>18</v>
      </c>
      <c r="W83" s="144" t="s">
        <v>18</v>
      </c>
      <c r="X83" s="45" t="n">
        <v>225000</v>
      </c>
      <c r="Y83" s="45" t="n">
        <v>225000</v>
      </c>
      <c r="Z83" s="32" t="n">
        <f aca="false">Z82+1</f>
        <v>70</v>
      </c>
      <c r="AA83" s="6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  <c r="AM83" s="69"/>
      <c r="AN83" s="69"/>
      <c r="AO83" s="69"/>
      <c r="AP83" s="69"/>
    </row>
    <row r="84" customFormat="false" ht="15.75" hidden="false" customHeight="false" outlineLevel="0" collapsed="false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6"/>
      <c r="T84" s="44" t="s">
        <v>192</v>
      </c>
      <c r="U84" s="69"/>
      <c r="V84" s="144" t="s">
        <v>18</v>
      </c>
      <c r="W84" s="144" t="s">
        <v>18</v>
      </c>
      <c r="X84" s="144" t="s">
        <v>18</v>
      </c>
      <c r="Y84" s="144" t="s">
        <v>18</v>
      </c>
      <c r="Z84" s="32" t="n">
        <f aca="false">Z83+1</f>
        <v>71</v>
      </c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</row>
    <row r="85" customFormat="false" ht="15.75" hidden="false" customHeight="false" outlineLevel="0" collapsed="false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6"/>
      <c r="T85" s="44" t="s">
        <v>193</v>
      </c>
      <c r="U85" s="69"/>
      <c r="V85" s="45" t="n">
        <v>12000</v>
      </c>
      <c r="W85" s="45" t="n">
        <v>18000</v>
      </c>
      <c r="X85" s="45" t="n">
        <v>30000</v>
      </c>
      <c r="Y85" s="45" t="n">
        <v>45000</v>
      </c>
      <c r="Z85" s="32" t="n">
        <f aca="false">Z84+1</f>
        <v>72</v>
      </c>
      <c r="AA85" s="69"/>
      <c r="AB85" s="69"/>
      <c r="AC85" s="69"/>
      <c r="AD85" s="69"/>
      <c r="AE85" s="69"/>
      <c r="AF85" s="69"/>
      <c r="AG85" s="69"/>
      <c r="AH85" s="69"/>
      <c r="AI85" s="69"/>
      <c r="AJ85" s="69"/>
      <c r="AK85" s="69"/>
      <c r="AL85" s="69"/>
      <c r="AM85" s="69"/>
      <c r="AN85" s="69"/>
      <c r="AO85" s="69"/>
      <c r="AP85" s="69"/>
    </row>
    <row r="86" customFormat="false" ht="15.75" hidden="false" customHeight="false" outlineLevel="0" collapsed="false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6"/>
      <c r="T86" s="44" t="s">
        <v>194</v>
      </c>
      <c r="U86" s="69"/>
      <c r="V86" s="45" t="n">
        <v>10000</v>
      </c>
      <c r="W86" s="45" t="n">
        <v>15000</v>
      </c>
      <c r="X86" s="45" t="n">
        <v>25000</v>
      </c>
      <c r="Y86" s="45" t="n">
        <v>37500</v>
      </c>
      <c r="Z86" s="32" t="n">
        <f aca="false">Z85+1</f>
        <v>73</v>
      </c>
      <c r="AA86" s="69"/>
      <c r="AB86" s="69"/>
      <c r="AC86" s="69"/>
      <c r="AD86" s="69"/>
      <c r="AE86" s="69"/>
      <c r="AF86" s="69"/>
      <c r="AG86" s="69"/>
      <c r="AH86" s="69"/>
      <c r="AI86" s="69"/>
      <c r="AJ86" s="69"/>
      <c r="AK86" s="69"/>
      <c r="AL86" s="69"/>
      <c r="AM86" s="69"/>
      <c r="AN86" s="69"/>
      <c r="AO86" s="69"/>
      <c r="AP86" s="69"/>
    </row>
    <row r="87" customFormat="false" ht="15.75" hidden="false" customHeight="false" outlineLevel="0" collapsed="false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6"/>
      <c r="T87" s="44" t="s">
        <v>195</v>
      </c>
      <c r="U87" s="69"/>
      <c r="V87" s="45" t="n">
        <v>1500</v>
      </c>
      <c r="W87" s="45" t="n">
        <v>2000</v>
      </c>
      <c r="X87" s="45" t="n">
        <v>3000</v>
      </c>
      <c r="Y87" s="45" t="n">
        <v>4000</v>
      </c>
      <c r="Z87" s="32" t="n">
        <f aca="false">Z86+1</f>
        <v>74</v>
      </c>
      <c r="AA87" s="69"/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69"/>
      <c r="AM87" s="69"/>
      <c r="AN87" s="69"/>
      <c r="AO87" s="69"/>
      <c r="AP87" s="69"/>
    </row>
    <row r="88" customFormat="false" ht="15.75" hidden="false" customHeight="false" outlineLevel="0" collapsed="false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6"/>
      <c r="T88" s="44" t="s">
        <v>196</v>
      </c>
      <c r="U88" s="69"/>
      <c r="V88" s="45" t="n">
        <v>10000</v>
      </c>
      <c r="W88" s="45" t="n">
        <v>15000</v>
      </c>
      <c r="X88" s="45" t="n">
        <v>25000</v>
      </c>
      <c r="Y88" s="45" t="n">
        <v>37500</v>
      </c>
      <c r="Z88" s="32" t="n">
        <f aca="false">Z87+1</f>
        <v>75</v>
      </c>
      <c r="AA88" s="69"/>
      <c r="AB88" s="69"/>
      <c r="AC88" s="69"/>
      <c r="AD88" s="69"/>
      <c r="AE88" s="69"/>
      <c r="AF88" s="69"/>
      <c r="AG88" s="69"/>
      <c r="AH88" s="69"/>
      <c r="AI88" s="69"/>
      <c r="AJ88" s="69"/>
      <c r="AK88" s="69"/>
      <c r="AL88" s="69"/>
      <c r="AM88" s="69"/>
      <c r="AN88" s="69"/>
      <c r="AO88" s="69"/>
      <c r="AP88" s="69"/>
    </row>
    <row r="89" customFormat="false" ht="15.75" hidden="false" customHeight="false" outlineLevel="0" collapsed="false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6"/>
      <c r="T89" s="44" t="s">
        <v>197</v>
      </c>
      <c r="U89" s="69"/>
      <c r="V89" s="45" t="n">
        <v>10000</v>
      </c>
      <c r="W89" s="45" t="n">
        <v>15000</v>
      </c>
      <c r="X89" s="45" t="n">
        <v>25000</v>
      </c>
      <c r="Y89" s="45" t="n">
        <v>37500</v>
      </c>
      <c r="Z89" s="32" t="n">
        <f aca="false">Z88+1</f>
        <v>76</v>
      </c>
      <c r="AA89" s="69"/>
      <c r="AB89" s="69"/>
      <c r="AC89" s="69"/>
      <c r="AD89" s="69"/>
      <c r="AE89" s="69"/>
      <c r="AF89" s="69"/>
      <c r="AG89" s="69"/>
      <c r="AH89" s="69"/>
      <c r="AI89" s="69"/>
      <c r="AJ89" s="69"/>
      <c r="AK89" s="69"/>
      <c r="AL89" s="69"/>
      <c r="AM89" s="69"/>
      <c r="AN89" s="69"/>
      <c r="AO89" s="69"/>
      <c r="AP89" s="69"/>
    </row>
    <row r="90" customFormat="false" ht="15.75" hidden="false" customHeight="false" outlineLevel="0" collapsed="false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6"/>
      <c r="T90" s="44" t="s">
        <v>198</v>
      </c>
      <c r="U90" s="69"/>
      <c r="V90" s="45" t="n">
        <v>2000</v>
      </c>
      <c r="W90" s="45" t="n">
        <v>3000</v>
      </c>
      <c r="X90" s="45" t="n">
        <v>5000</v>
      </c>
      <c r="Y90" s="45" t="n">
        <v>7500</v>
      </c>
      <c r="Z90" s="32" t="n">
        <f aca="false">Z89+1</f>
        <v>77</v>
      </c>
      <c r="AA90" s="69"/>
      <c r="AB90" s="69"/>
      <c r="AC90" s="69"/>
      <c r="AD90" s="69"/>
      <c r="AE90" s="69"/>
      <c r="AF90" s="69"/>
      <c r="AG90" s="69"/>
      <c r="AH90" s="69"/>
      <c r="AI90" s="69"/>
      <c r="AJ90" s="69"/>
      <c r="AK90" s="69"/>
      <c r="AL90" s="69"/>
      <c r="AM90" s="69"/>
      <c r="AN90" s="69"/>
      <c r="AO90" s="69"/>
      <c r="AP90" s="69"/>
    </row>
    <row r="91" customFormat="false" ht="15.75" hidden="false" customHeight="false" outlineLevel="0" collapsed="false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6"/>
      <c r="T91" s="44" t="s">
        <v>199</v>
      </c>
      <c r="U91" s="69"/>
      <c r="V91" s="45" t="n">
        <v>4500</v>
      </c>
      <c r="W91" s="45" t="n">
        <v>6750</v>
      </c>
      <c r="X91" s="45" t="n">
        <v>11500</v>
      </c>
      <c r="Y91" s="45" t="n">
        <v>16750</v>
      </c>
      <c r="Z91" s="32" t="n">
        <f aca="false">Z90+1</f>
        <v>78</v>
      </c>
      <c r="AA91" s="69"/>
      <c r="AB91" s="69"/>
      <c r="AC91" s="69"/>
      <c r="AD91" s="69"/>
      <c r="AE91" s="69"/>
      <c r="AF91" s="69"/>
      <c r="AG91" s="69"/>
      <c r="AH91" s="69"/>
      <c r="AI91" s="69"/>
      <c r="AJ91" s="69"/>
      <c r="AK91" s="69"/>
      <c r="AL91" s="69"/>
      <c r="AM91" s="69"/>
      <c r="AN91" s="69"/>
      <c r="AO91" s="69"/>
      <c r="AP91" s="69"/>
    </row>
    <row r="92" customFormat="false" ht="15.75" hidden="false" customHeight="false" outlineLevel="0" collapsed="false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6"/>
      <c r="T92" s="44" t="s">
        <v>200</v>
      </c>
      <c r="U92" s="69"/>
      <c r="V92" s="45" t="n">
        <v>1000</v>
      </c>
      <c r="W92" s="45" t="n">
        <v>1500</v>
      </c>
      <c r="X92" s="45" t="n">
        <v>2500</v>
      </c>
      <c r="Y92" s="45" t="n">
        <v>3750</v>
      </c>
      <c r="Z92" s="32" t="n">
        <f aca="false">Z91+1</f>
        <v>79</v>
      </c>
      <c r="AA92" s="69"/>
      <c r="AB92" s="69"/>
      <c r="AC92" s="69"/>
      <c r="AD92" s="69"/>
      <c r="AE92" s="69"/>
      <c r="AF92" s="69"/>
      <c r="AG92" s="69"/>
      <c r="AH92" s="69"/>
      <c r="AI92" s="69"/>
      <c r="AJ92" s="69"/>
      <c r="AK92" s="69"/>
      <c r="AL92" s="69"/>
      <c r="AM92" s="69"/>
      <c r="AN92" s="69"/>
      <c r="AO92" s="69"/>
      <c r="AP92" s="69"/>
    </row>
    <row r="93" customFormat="false" ht="15.75" hidden="false" customHeight="false" outlineLevel="0" collapsed="false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6"/>
      <c r="T93" s="44" t="s">
        <v>201</v>
      </c>
      <c r="U93" s="69"/>
      <c r="V93" s="45" t="n">
        <v>500</v>
      </c>
      <c r="W93" s="45" t="n">
        <v>750</v>
      </c>
      <c r="X93" s="45" t="n">
        <v>1500</v>
      </c>
      <c r="Y93" s="45" t="n">
        <v>2000</v>
      </c>
      <c r="Z93" s="32" t="n">
        <f aca="false">Z92+1</f>
        <v>80</v>
      </c>
      <c r="AA93" s="69"/>
      <c r="AB93" s="69"/>
      <c r="AC93" s="69"/>
      <c r="AD93" s="69"/>
      <c r="AE93" s="69"/>
      <c r="AF93" s="69"/>
      <c r="AG93" s="69"/>
      <c r="AH93" s="69"/>
      <c r="AI93" s="69"/>
      <c r="AJ93" s="69"/>
      <c r="AK93" s="69"/>
      <c r="AL93" s="69"/>
      <c r="AM93" s="69"/>
      <c r="AN93" s="69"/>
      <c r="AO93" s="69"/>
      <c r="AP93" s="69"/>
    </row>
    <row r="94" customFormat="false" ht="15.75" hidden="false" customHeight="false" outlineLevel="0" collapsed="false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6"/>
      <c r="T94" s="44" t="s">
        <v>202</v>
      </c>
      <c r="U94" s="69"/>
      <c r="V94" s="45" t="n">
        <v>1500</v>
      </c>
      <c r="W94" s="45" t="n">
        <v>2250</v>
      </c>
      <c r="X94" s="45" t="n">
        <v>3000</v>
      </c>
      <c r="Y94" s="45" t="n">
        <v>5500</v>
      </c>
      <c r="Z94" s="32" t="n">
        <f aca="false">Z93+1</f>
        <v>81</v>
      </c>
      <c r="AA94" s="69"/>
      <c r="AB94" s="69"/>
      <c r="AC94" s="69"/>
      <c r="AD94" s="69"/>
      <c r="AE94" s="69"/>
      <c r="AF94" s="69"/>
      <c r="AG94" s="69"/>
      <c r="AH94" s="69"/>
      <c r="AI94" s="69"/>
      <c r="AJ94" s="69"/>
      <c r="AK94" s="69"/>
      <c r="AL94" s="69"/>
      <c r="AM94" s="69"/>
      <c r="AN94" s="69"/>
      <c r="AO94" s="69"/>
      <c r="AP94" s="69"/>
    </row>
    <row r="95" customFormat="false" ht="15.75" hidden="false" customHeight="false" outlineLevel="0" collapsed="false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6"/>
      <c r="T95" s="44" t="s">
        <v>203</v>
      </c>
      <c r="U95" s="69"/>
      <c r="V95" s="45" t="n">
        <v>500</v>
      </c>
      <c r="W95" s="45" t="n">
        <v>750</v>
      </c>
      <c r="X95" s="45" t="n">
        <v>1000</v>
      </c>
      <c r="Y95" s="45" t="n">
        <v>1750</v>
      </c>
      <c r="Z95" s="32" t="n">
        <f aca="false">Z94+1</f>
        <v>82</v>
      </c>
      <c r="AA95" s="69"/>
      <c r="AB95" s="69"/>
      <c r="AC95" s="69"/>
      <c r="AD95" s="69"/>
      <c r="AE95" s="69"/>
      <c r="AF95" s="69"/>
      <c r="AG95" s="69"/>
      <c r="AH95" s="69"/>
      <c r="AI95" s="69"/>
      <c r="AJ95" s="69"/>
      <c r="AK95" s="69"/>
      <c r="AL95" s="69"/>
      <c r="AM95" s="69"/>
      <c r="AN95" s="69"/>
      <c r="AO95" s="69"/>
      <c r="AP95" s="69"/>
    </row>
    <row r="96" customFormat="false" ht="15.75" hidden="false" customHeight="false" outlineLevel="0" collapsed="false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6"/>
      <c r="T96" s="44" t="s">
        <v>204</v>
      </c>
      <c r="U96" s="69"/>
      <c r="V96" s="45" t="n">
        <v>500</v>
      </c>
      <c r="W96" s="45" t="n">
        <v>750</v>
      </c>
      <c r="X96" s="45" t="n">
        <v>1000</v>
      </c>
      <c r="Y96" s="45" t="n">
        <v>1750</v>
      </c>
      <c r="Z96" s="32" t="n">
        <f aca="false">Z95+1</f>
        <v>83</v>
      </c>
      <c r="AA96" s="69"/>
      <c r="AB96" s="69"/>
      <c r="AC96" s="69"/>
      <c r="AD96" s="69"/>
      <c r="AE96" s="69"/>
      <c r="AF96" s="69"/>
      <c r="AG96" s="69"/>
      <c r="AH96" s="69"/>
      <c r="AI96" s="69"/>
      <c r="AJ96" s="69"/>
      <c r="AK96" s="69"/>
      <c r="AL96" s="69"/>
      <c r="AM96" s="69"/>
      <c r="AN96" s="69"/>
      <c r="AO96" s="69"/>
      <c r="AP96" s="69"/>
    </row>
    <row r="97" customFormat="false" ht="15.75" hidden="false" customHeight="false" outlineLevel="0" collapsed="false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6"/>
      <c r="T97" s="44" t="s">
        <v>205</v>
      </c>
      <c r="U97" s="69"/>
      <c r="V97" s="45" t="n">
        <v>1500</v>
      </c>
      <c r="W97" s="45" t="n">
        <v>2250</v>
      </c>
      <c r="X97" s="45" t="n">
        <v>4000</v>
      </c>
      <c r="Y97" s="45" t="n">
        <v>5750</v>
      </c>
      <c r="Z97" s="32" t="n">
        <f aca="false">Z96+1</f>
        <v>84</v>
      </c>
      <c r="AA97" s="69"/>
      <c r="AB97" s="69"/>
      <c r="AC97" s="69"/>
      <c r="AD97" s="69"/>
      <c r="AE97" s="69"/>
      <c r="AF97" s="69"/>
      <c r="AG97" s="69"/>
      <c r="AH97" s="69"/>
      <c r="AI97" s="69"/>
      <c r="AJ97" s="69"/>
      <c r="AK97" s="69"/>
      <c r="AL97" s="69"/>
      <c r="AM97" s="69"/>
      <c r="AN97" s="69"/>
      <c r="AO97" s="69"/>
      <c r="AP97" s="69"/>
    </row>
    <row r="98" customFormat="false" ht="12.75" hidden="false" customHeight="false" outlineLevel="0" collapsed="false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6"/>
      <c r="T98" s="37" t="s">
        <v>56</v>
      </c>
      <c r="U98" s="69"/>
      <c r="V98" s="69" t="n">
        <v>0</v>
      </c>
      <c r="W98" s="69" t="n">
        <v>0</v>
      </c>
      <c r="X98" s="69" t="n">
        <v>0</v>
      </c>
      <c r="Y98" s="69" t="n">
        <v>0</v>
      </c>
      <c r="Z98" s="33" t="n">
        <f aca="false">Z97+1</f>
        <v>85</v>
      </c>
      <c r="AA98" s="69"/>
      <c r="AB98" s="69"/>
      <c r="AC98" s="69"/>
      <c r="AD98" s="69"/>
      <c r="AE98" s="69"/>
      <c r="AF98" s="69"/>
      <c r="AG98" s="69"/>
      <c r="AH98" s="69"/>
      <c r="AI98" s="69"/>
      <c r="AJ98" s="69"/>
      <c r="AK98" s="69"/>
      <c r="AL98" s="69"/>
      <c r="AM98" s="69"/>
      <c r="AN98" s="69"/>
      <c r="AO98" s="69"/>
      <c r="AP98" s="69"/>
    </row>
    <row r="99" customFormat="false" ht="12.75" hidden="false" customHeight="false" outlineLevel="0" collapsed="false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6"/>
      <c r="T99" s="37" t="s">
        <v>56</v>
      </c>
      <c r="U99" s="69"/>
      <c r="V99" s="69" t="n">
        <v>0</v>
      </c>
      <c r="W99" s="69" t="n">
        <v>0</v>
      </c>
      <c r="X99" s="69" t="n">
        <v>0</v>
      </c>
      <c r="Y99" s="69" t="n">
        <v>0</v>
      </c>
      <c r="Z99" s="33" t="n">
        <f aca="false">Z98+1</f>
        <v>86</v>
      </c>
      <c r="AA99" s="69"/>
      <c r="AB99" s="69"/>
      <c r="AC99" s="69"/>
      <c r="AD99" s="69"/>
      <c r="AE99" s="69"/>
      <c r="AF99" s="69"/>
      <c r="AG99" s="69"/>
      <c r="AH99" s="69"/>
      <c r="AI99" s="69"/>
      <c r="AJ99" s="69"/>
      <c r="AK99" s="69"/>
      <c r="AL99" s="69"/>
      <c r="AM99" s="69"/>
      <c r="AN99" s="69"/>
      <c r="AO99" s="69"/>
      <c r="AP99" s="69"/>
    </row>
    <row r="100" customFormat="false" ht="12.75" hidden="false" customHeight="false" outlineLevel="0" collapsed="false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6"/>
      <c r="T100" s="37" t="s">
        <v>56</v>
      </c>
      <c r="U100" s="69"/>
      <c r="V100" s="69" t="n">
        <v>0</v>
      </c>
      <c r="W100" s="69" t="n">
        <v>0</v>
      </c>
      <c r="X100" s="69" t="n">
        <v>0</v>
      </c>
      <c r="Y100" s="69" t="n">
        <v>0</v>
      </c>
      <c r="Z100" s="33" t="n">
        <f aca="false">Z99+1</f>
        <v>87</v>
      </c>
      <c r="AA100" s="69"/>
      <c r="AB100" s="69"/>
      <c r="AC100" s="69"/>
      <c r="AD100" s="69"/>
      <c r="AE100" s="69"/>
      <c r="AF100" s="69"/>
      <c r="AG100" s="69"/>
      <c r="AH100" s="69"/>
      <c r="AI100" s="69"/>
      <c r="AJ100" s="69"/>
      <c r="AK100" s="69"/>
      <c r="AL100" s="69"/>
      <c r="AM100" s="69"/>
      <c r="AN100" s="69"/>
      <c r="AO100" s="69"/>
      <c r="AP100" s="69"/>
    </row>
    <row r="101" customFormat="false" ht="12.75" hidden="false" customHeight="false" outlineLevel="0" collapsed="false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6"/>
      <c r="T101" s="37" t="s">
        <v>56</v>
      </c>
      <c r="U101" s="69"/>
      <c r="V101" s="69" t="s">
        <v>206</v>
      </c>
      <c r="W101" s="69" t="s">
        <v>56</v>
      </c>
      <c r="X101" s="69" t="s">
        <v>56</v>
      </c>
      <c r="Y101" s="69" t="s">
        <v>206</v>
      </c>
      <c r="Z101" s="33" t="n">
        <f aca="false">Z100+1</f>
        <v>88</v>
      </c>
      <c r="AA101" s="69"/>
      <c r="AB101" s="69"/>
      <c r="AC101" s="69"/>
      <c r="AD101" s="69"/>
      <c r="AE101" s="69"/>
      <c r="AF101" s="69"/>
      <c r="AG101" s="69"/>
      <c r="AH101" s="69"/>
      <c r="AI101" s="69"/>
      <c r="AJ101" s="69"/>
      <c r="AK101" s="69"/>
      <c r="AL101" s="69"/>
      <c r="AM101" s="69"/>
      <c r="AN101" s="69"/>
      <c r="AO101" s="69"/>
      <c r="AP101" s="69"/>
    </row>
    <row r="102" customFormat="false" ht="12.75" hidden="false" customHeight="false" outlineLevel="0" collapsed="false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6"/>
      <c r="T102" s="37" t="s">
        <v>56</v>
      </c>
      <c r="U102" s="69"/>
      <c r="V102" s="69"/>
      <c r="W102" s="69" t="s">
        <v>56</v>
      </c>
      <c r="X102" s="69"/>
      <c r="Y102" s="69"/>
      <c r="Z102" s="33" t="n">
        <f aca="false">Z101+1</f>
        <v>89</v>
      </c>
      <c r="AA102" s="69"/>
      <c r="AB102" s="69"/>
      <c r="AC102" s="69"/>
      <c r="AD102" s="69"/>
      <c r="AE102" s="69"/>
      <c r="AF102" s="69"/>
      <c r="AG102" s="69"/>
      <c r="AH102" s="69"/>
      <c r="AI102" s="69"/>
      <c r="AJ102" s="69"/>
      <c r="AK102" s="69"/>
      <c r="AL102" s="69"/>
      <c r="AM102" s="69"/>
      <c r="AN102" s="69"/>
      <c r="AO102" s="69"/>
      <c r="AP102" s="69"/>
    </row>
    <row r="103" customFormat="false" ht="12.75" hidden="false" customHeight="false" outlineLevel="0" collapsed="false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6"/>
      <c r="T103" s="37"/>
      <c r="U103" s="69"/>
      <c r="V103" s="145" t="s">
        <v>4</v>
      </c>
      <c r="W103" s="145" t="s">
        <v>5</v>
      </c>
      <c r="X103" s="145" t="s">
        <v>6</v>
      </c>
      <c r="Y103" s="145" t="s">
        <v>7</v>
      </c>
      <c r="Z103" s="33" t="n">
        <f aca="false">Z102+1</f>
        <v>90</v>
      </c>
      <c r="AA103" s="69"/>
      <c r="AB103" s="69"/>
      <c r="AC103" s="69"/>
      <c r="AD103" s="69"/>
      <c r="AE103" s="69"/>
      <c r="AF103" s="69"/>
      <c r="AG103" s="69"/>
      <c r="AH103" s="69"/>
      <c r="AI103" s="69"/>
      <c r="AJ103" s="69"/>
      <c r="AK103" s="69"/>
      <c r="AL103" s="69"/>
      <c r="AM103" s="69"/>
      <c r="AN103" s="69"/>
      <c r="AO103" s="69"/>
      <c r="AP103" s="69"/>
    </row>
    <row r="104" customFormat="false" ht="12.75" hidden="false" customHeight="false" outlineLevel="0" collapsed="false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6"/>
      <c r="T104" s="37" t="s">
        <v>90</v>
      </c>
      <c r="U104" s="69"/>
      <c r="V104" s="69" t="n">
        <v>3000</v>
      </c>
      <c r="W104" s="69" t="n">
        <v>4000</v>
      </c>
      <c r="X104" s="69" t="n">
        <v>4500</v>
      </c>
      <c r="Y104" s="69" t="n">
        <v>6000</v>
      </c>
      <c r="Z104" s="33" t="n">
        <f aca="false">Z103+1</f>
        <v>91</v>
      </c>
      <c r="AA104" s="69"/>
      <c r="AB104" s="69"/>
      <c r="AC104" s="69"/>
      <c r="AD104" s="69"/>
      <c r="AE104" s="69"/>
      <c r="AF104" s="69"/>
      <c r="AG104" s="69"/>
      <c r="AH104" s="69"/>
      <c r="AI104" s="69"/>
      <c r="AJ104" s="69"/>
      <c r="AK104" s="69"/>
      <c r="AL104" s="69"/>
      <c r="AM104" s="69"/>
      <c r="AN104" s="69"/>
      <c r="AO104" s="69"/>
      <c r="AP104" s="69"/>
    </row>
    <row r="105" customFormat="false" ht="12.75" hidden="false" customHeight="false" outlineLevel="0" collapsed="false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6"/>
      <c r="T105" s="37" t="s">
        <v>207</v>
      </c>
      <c r="U105" s="69"/>
      <c r="V105" s="69" t="n">
        <v>3000</v>
      </c>
      <c r="W105" s="69" t="n">
        <v>4000</v>
      </c>
      <c r="X105" s="69" t="n">
        <v>4500</v>
      </c>
      <c r="Y105" s="69" t="n">
        <v>6000</v>
      </c>
      <c r="Z105" s="33" t="n">
        <f aca="false">Z104+1</f>
        <v>92</v>
      </c>
      <c r="AA105" s="69"/>
      <c r="AB105" s="69"/>
      <c r="AC105" s="69"/>
      <c r="AD105" s="69"/>
      <c r="AE105" s="69"/>
      <c r="AF105" s="69"/>
      <c r="AG105" s="69"/>
      <c r="AH105" s="69"/>
      <c r="AI105" s="69"/>
      <c r="AJ105" s="69"/>
      <c r="AK105" s="69"/>
      <c r="AL105" s="69"/>
      <c r="AM105" s="69"/>
      <c r="AN105" s="69"/>
      <c r="AO105" s="69"/>
      <c r="AP105" s="69"/>
    </row>
    <row r="106" customFormat="false" ht="12.75" hidden="false" customHeight="false" outlineLevel="0" collapsed="false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6"/>
      <c r="T106" s="37" t="s">
        <v>56</v>
      </c>
      <c r="U106" s="69"/>
      <c r="V106" s="69" t="n">
        <v>0</v>
      </c>
      <c r="W106" s="69" t="n">
        <v>0</v>
      </c>
      <c r="X106" s="69" t="n">
        <v>0</v>
      </c>
      <c r="Y106" s="69" t="n">
        <v>0</v>
      </c>
      <c r="Z106" s="33" t="n">
        <f aca="false">Z105+1</f>
        <v>93</v>
      </c>
      <c r="AA106" s="69"/>
      <c r="AB106" s="69"/>
      <c r="AC106" s="69"/>
      <c r="AD106" s="69"/>
      <c r="AE106" s="69"/>
      <c r="AF106" s="69"/>
      <c r="AG106" s="69"/>
      <c r="AH106" s="69"/>
      <c r="AI106" s="69"/>
      <c r="AJ106" s="69"/>
      <c r="AK106" s="69"/>
      <c r="AL106" s="69"/>
      <c r="AM106" s="69"/>
      <c r="AN106" s="69"/>
      <c r="AO106" s="69"/>
      <c r="AP106" s="69"/>
    </row>
    <row r="107" customFormat="false" ht="12.75" hidden="false" customHeight="false" outlineLevel="0" collapsed="false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6"/>
      <c r="T107" s="37"/>
      <c r="U107" s="69"/>
      <c r="V107" s="69"/>
      <c r="W107" s="69"/>
      <c r="X107" s="69"/>
      <c r="Y107" s="69"/>
      <c r="Z107" s="33" t="n">
        <f aca="false">Z106+1</f>
        <v>94</v>
      </c>
      <c r="AA107" s="69"/>
      <c r="AB107" s="69"/>
      <c r="AC107" s="69"/>
      <c r="AD107" s="69"/>
      <c r="AE107" s="69"/>
      <c r="AF107" s="69"/>
      <c r="AG107" s="69"/>
      <c r="AH107" s="69"/>
      <c r="AI107" s="69"/>
      <c r="AJ107" s="69"/>
      <c r="AK107" s="69"/>
      <c r="AL107" s="69"/>
      <c r="AM107" s="69"/>
      <c r="AN107" s="69"/>
      <c r="AO107" s="69"/>
      <c r="AP107" s="69"/>
    </row>
    <row r="108" customFormat="false" ht="12.75" hidden="false" customHeight="false" outlineLevel="0" collapsed="false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6"/>
      <c r="T108" s="146" t="s">
        <v>208</v>
      </c>
      <c r="U108" s="69"/>
      <c r="V108" s="69"/>
      <c r="W108" s="69"/>
      <c r="X108" s="69"/>
      <c r="Y108" s="69"/>
      <c r="Z108" s="33" t="n">
        <f aca="false">Z107+1</f>
        <v>95</v>
      </c>
      <c r="AA108" s="69"/>
      <c r="AB108" s="69"/>
      <c r="AC108" s="69"/>
      <c r="AD108" s="69"/>
      <c r="AE108" s="69"/>
      <c r="AF108" s="69"/>
      <c r="AG108" s="69"/>
      <c r="AH108" s="69"/>
      <c r="AI108" s="69"/>
      <c r="AJ108" s="69"/>
      <c r="AK108" s="69"/>
      <c r="AL108" s="69"/>
      <c r="AM108" s="69"/>
      <c r="AN108" s="69"/>
      <c r="AO108" s="69"/>
      <c r="AP108" s="69"/>
    </row>
    <row r="109" customFormat="false" ht="12.75" hidden="false" customHeight="false" outlineLevel="0" collapsed="false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6"/>
      <c r="T109" s="146" t="n">
        <v>0</v>
      </c>
      <c r="U109" s="69"/>
      <c r="V109" s="69"/>
      <c r="W109" s="69"/>
      <c r="X109" s="69"/>
      <c r="Y109" s="69"/>
      <c r="Z109" s="33" t="n">
        <f aca="false">Z108+1</f>
        <v>96</v>
      </c>
      <c r="AA109" s="69"/>
      <c r="AB109" s="69"/>
      <c r="AC109" s="69"/>
      <c r="AD109" s="69"/>
      <c r="AE109" s="69"/>
      <c r="AF109" s="69"/>
      <c r="AG109" s="69"/>
      <c r="AH109" s="69"/>
      <c r="AI109" s="69"/>
      <c r="AJ109" s="69"/>
      <c r="AK109" s="69"/>
      <c r="AL109" s="69"/>
      <c r="AM109" s="69"/>
      <c r="AN109" s="69"/>
      <c r="AO109" s="69"/>
      <c r="AP109" s="69"/>
    </row>
    <row r="110" customFormat="false" ht="12.75" hidden="false" customHeight="false" outlineLevel="0" collapsed="false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6"/>
      <c r="T110" s="146" t="n">
        <v>1</v>
      </c>
      <c r="U110" s="69"/>
      <c r="V110" s="69"/>
      <c r="W110" s="69"/>
      <c r="X110" s="69"/>
      <c r="Y110" s="69"/>
      <c r="Z110" s="33" t="n">
        <f aca="false">Z109+1</f>
        <v>97</v>
      </c>
      <c r="AA110" s="69"/>
      <c r="AB110" s="69"/>
      <c r="AC110" s="69"/>
      <c r="AD110" s="69"/>
      <c r="AE110" s="69"/>
      <c r="AF110" s="69"/>
      <c r="AG110" s="69"/>
      <c r="AH110" s="69"/>
      <c r="AI110" s="69"/>
      <c r="AJ110" s="69"/>
      <c r="AK110" s="69"/>
      <c r="AL110" s="69"/>
      <c r="AM110" s="69"/>
      <c r="AN110" s="69"/>
      <c r="AO110" s="69"/>
      <c r="AP110" s="69"/>
    </row>
    <row r="111" customFormat="false" ht="12.75" hidden="false" customHeight="false" outlineLevel="0" collapsed="false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6"/>
      <c r="T111" s="147" t="s">
        <v>209</v>
      </c>
      <c r="U111" s="69"/>
      <c r="V111" s="69"/>
      <c r="W111" s="69"/>
      <c r="X111" s="69"/>
      <c r="Y111" s="69"/>
      <c r="Z111" s="33" t="n">
        <f aca="false">Z110+1</f>
        <v>98</v>
      </c>
      <c r="AA111" s="69"/>
      <c r="AB111" s="69"/>
      <c r="AC111" s="69"/>
      <c r="AD111" s="69"/>
      <c r="AE111" s="69"/>
      <c r="AF111" s="69"/>
      <c r="AG111" s="69"/>
      <c r="AH111" s="69"/>
      <c r="AI111" s="69"/>
      <c r="AJ111" s="69"/>
      <c r="AK111" s="69"/>
      <c r="AL111" s="69"/>
      <c r="AM111" s="69"/>
      <c r="AN111" s="69"/>
      <c r="AO111" s="69"/>
      <c r="AP111" s="69"/>
    </row>
    <row r="112" customFormat="false" ht="12.75" hidden="false" customHeight="false" outlineLevel="0" collapsed="false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6"/>
      <c r="T112" s="37"/>
      <c r="U112" s="69"/>
      <c r="V112" s="69"/>
      <c r="W112" s="69"/>
      <c r="X112" s="69"/>
      <c r="Y112" s="69"/>
      <c r="Z112" s="33" t="n">
        <f aca="false">Z111+1</f>
        <v>99</v>
      </c>
      <c r="AA112" s="69"/>
      <c r="AB112" s="69"/>
      <c r="AC112" s="69"/>
      <c r="AD112" s="69"/>
      <c r="AE112" s="69"/>
      <c r="AF112" s="69"/>
      <c r="AG112" s="69"/>
      <c r="AH112" s="69"/>
      <c r="AI112" s="69"/>
      <c r="AJ112" s="69"/>
      <c r="AK112" s="69"/>
      <c r="AL112" s="69"/>
      <c r="AM112" s="69"/>
      <c r="AN112" s="69"/>
      <c r="AO112" s="69"/>
      <c r="AP112" s="69"/>
    </row>
    <row r="113" customFormat="false" ht="12.75" hidden="false" customHeight="false" outlineLevel="0" collapsed="false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6"/>
      <c r="T113" s="37"/>
      <c r="U113" s="69"/>
      <c r="V113" s="69"/>
      <c r="W113" s="69"/>
      <c r="X113" s="69"/>
      <c r="Y113" s="69"/>
      <c r="Z113" s="33" t="n">
        <f aca="false">Z112+1</f>
        <v>100</v>
      </c>
      <c r="AA113" s="69"/>
      <c r="AB113" s="69"/>
      <c r="AC113" s="69"/>
      <c r="AD113" s="69"/>
      <c r="AE113" s="69"/>
      <c r="AF113" s="69"/>
      <c r="AG113" s="69"/>
      <c r="AH113" s="69"/>
      <c r="AI113" s="69"/>
      <c r="AJ113" s="69"/>
      <c r="AK113" s="69"/>
      <c r="AL113" s="69"/>
      <c r="AM113" s="69"/>
      <c r="AN113" s="69"/>
      <c r="AO113" s="69"/>
      <c r="AP113" s="69"/>
    </row>
    <row r="114" customFormat="false" ht="12.75" hidden="false" customHeight="false" outlineLevel="0" collapsed="false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6"/>
      <c r="T114" s="37"/>
      <c r="U114" s="69"/>
      <c r="V114" s="69"/>
      <c r="W114" s="69"/>
      <c r="X114" s="69"/>
      <c r="Y114" s="69"/>
      <c r="Z114" s="33" t="n">
        <f aca="false">Z113+1</f>
        <v>101</v>
      </c>
      <c r="AA114" s="69"/>
      <c r="AB114" s="69"/>
      <c r="AC114" s="69"/>
      <c r="AD114" s="69"/>
      <c r="AE114" s="69"/>
      <c r="AF114" s="69"/>
      <c r="AG114" s="69"/>
      <c r="AH114" s="69"/>
      <c r="AI114" s="69"/>
      <c r="AJ114" s="69"/>
      <c r="AK114" s="69"/>
      <c r="AL114" s="69"/>
      <c r="AM114" s="69"/>
      <c r="AN114" s="69"/>
      <c r="AO114" s="69"/>
      <c r="AP114" s="69"/>
    </row>
    <row r="115" customFormat="false" ht="12.75" hidden="false" customHeight="false" outlineLevel="0" collapsed="false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6"/>
      <c r="T115" s="37"/>
      <c r="U115" s="69"/>
      <c r="V115" s="69"/>
      <c r="W115" s="69"/>
      <c r="X115" s="69"/>
      <c r="Y115" s="69"/>
      <c r="Z115" s="33" t="n">
        <f aca="false">Z114+1</f>
        <v>102</v>
      </c>
      <c r="AA115" s="69"/>
      <c r="AB115" s="69"/>
      <c r="AC115" s="69"/>
      <c r="AD115" s="69"/>
      <c r="AE115" s="69"/>
      <c r="AF115" s="69"/>
      <c r="AG115" s="69"/>
      <c r="AH115" s="69"/>
      <c r="AI115" s="69"/>
      <c r="AJ115" s="69"/>
      <c r="AK115" s="69"/>
      <c r="AL115" s="69"/>
      <c r="AM115" s="69"/>
      <c r="AN115" s="69"/>
      <c r="AO115" s="69"/>
      <c r="AP115" s="69"/>
    </row>
    <row r="116" customFormat="false" ht="12.75" hidden="false" customHeight="false" outlineLevel="0" collapsed="false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6"/>
      <c r="T116" s="37"/>
      <c r="U116" s="69"/>
      <c r="V116" s="69"/>
      <c r="W116" s="69"/>
      <c r="X116" s="69"/>
      <c r="Y116" s="69"/>
      <c r="Z116" s="33" t="n">
        <f aca="false">Z115+1</f>
        <v>103</v>
      </c>
      <c r="AA116" s="69"/>
      <c r="AB116" s="69"/>
      <c r="AC116" s="69"/>
      <c r="AD116" s="69"/>
      <c r="AE116" s="69"/>
      <c r="AF116" s="69"/>
      <c r="AG116" s="69"/>
      <c r="AH116" s="69"/>
      <c r="AI116" s="69"/>
      <c r="AJ116" s="69"/>
      <c r="AK116" s="69"/>
      <c r="AL116" s="69"/>
      <c r="AM116" s="69"/>
      <c r="AN116" s="69"/>
      <c r="AO116" s="69"/>
      <c r="AP116" s="69"/>
    </row>
    <row r="117" customFormat="false" ht="12.75" hidden="false" customHeight="false" outlineLevel="0" collapsed="false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6"/>
      <c r="T117" s="37"/>
      <c r="U117" s="69"/>
      <c r="V117" s="69"/>
      <c r="W117" s="69"/>
      <c r="X117" s="69"/>
      <c r="Y117" s="69"/>
      <c r="Z117" s="33" t="n">
        <f aca="false">Z116+1</f>
        <v>104</v>
      </c>
      <c r="AA117" s="69"/>
      <c r="AB117" s="69"/>
      <c r="AC117" s="69"/>
      <c r="AD117" s="69"/>
      <c r="AE117" s="69"/>
      <c r="AF117" s="69"/>
      <c r="AG117" s="69"/>
      <c r="AH117" s="69"/>
      <c r="AI117" s="69"/>
      <c r="AJ117" s="69"/>
      <c r="AK117" s="69"/>
      <c r="AL117" s="69"/>
      <c r="AM117" s="69"/>
      <c r="AN117" s="69"/>
      <c r="AO117" s="69"/>
      <c r="AP117" s="69"/>
    </row>
    <row r="118" customFormat="false" ht="12.75" hidden="false" customHeight="false" outlineLevel="0" collapsed="false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6"/>
      <c r="T118" s="37"/>
      <c r="U118" s="69"/>
      <c r="V118" s="69"/>
      <c r="W118" s="69"/>
      <c r="X118" s="69"/>
      <c r="Y118" s="69"/>
      <c r="Z118" s="33" t="n">
        <f aca="false">Z117+1</f>
        <v>105</v>
      </c>
      <c r="AA118" s="69"/>
      <c r="AB118" s="69"/>
      <c r="AC118" s="69"/>
      <c r="AD118" s="69"/>
      <c r="AE118" s="69"/>
      <c r="AF118" s="69"/>
      <c r="AG118" s="69"/>
      <c r="AH118" s="69"/>
      <c r="AI118" s="69"/>
      <c r="AJ118" s="69"/>
      <c r="AK118" s="69"/>
      <c r="AL118" s="69"/>
      <c r="AM118" s="69"/>
      <c r="AN118" s="69"/>
      <c r="AO118" s="69"/>
      <c r="AP118" s="69"/>
    </row>
    <row r="119" customFormat="false" ht="12.75" hidden="false" customHeight="false" outlineLevel="0" collapsed="false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6"/>
      <c r="T119" s="37"/>
      <c r="U119" s="69"/>
      <c r="V119" s="69"/>
      <c r="W119" s="69"/>
      <c r="X119" s="69"/>
      <c r="Y119" s="69"/>
      <c r="Z119" s="33" t="n">
        <f aca="false">Z118+1</f>
        <v>106</v>
      </c>
      <c r="AA119" s="69"/>
      <c r="AB119" s="69"/>
      <c r="AC119" s="69"/>
      <c r="AD119" s="69"/>
      <c r="AE119" s="69"/>
      <c r="AF119" s="69"/>
      <c r="AG119" s="69"/>
      <c r="AH119" s="69"/>
      <c r="AI119" s="69"/>
      <c r="AJ119" s="69"/>
      <c r="AK119" s="69"/>
      <c r="AL119" s="69"/>
      <c r="AM119" s="69"/>
      <c r="AN119" s="69"/>
      <c r="AO119" s="69"/>
      <c r="AP119" s="69"/>
    </row>
    <row r="120" customFormat="false" ht="18" hidden="false" customHeight="false" outlineLevel="0" collapsed="false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6"/>
      <c r="T120" s="148" t="s">
        <v>210</v>
      </c>
      <c r="U120" s="69"/>
      <c r="V120" s="69"/>
      <c r="W120" s="69"/>
      <c r="X120" s="69"/>
      <c r="Y120" s="69"/>
      <c r="Z120" s="33" t="n">
        <f aca="false">Z119+1</f>
        <v>107</v>
      </c>
      <c r="AA120" s="69"/>
      <c r="AB120" s="69"/>
      <c r="AC120" s="69"/>
      <c r="AD120" s="69"/>
      <c r="AE120" s="69"/>
      <c r="AF120" s="69"/>
      <c r="AG120" s="69"/>
      <c r="AH120" s="69"/>
      <c r="AI120" s="69"/>
      <c r="AJ120" s="69"/>
      <c r="AK120" s="69"/>
      <c r="AL120" s="69"/>
      <c r="AM120" s="69"/>
      <c r="AN120" s="69"/>
      <c r="AO120" s="69"/>
      <c r="AP120" s="69"/>
    </row>
    <row r="121" customFormat="false" ht="18" hidden="false" customHeight="false" outlineLevel="0" collapsed="false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6"/>
      <c r="T121" s="148" t="s">
        <v>56</v>
      </c>
      <c r="U121" s="69"/>
      <c r="V121" s="69"/>
      <c r="W121" s="69"/>
      <c r="X121" s="69"/>
      <c r="Y121" s="69"/>
      <c r="Z121" s="33" t="n">
        <f aca="false">Z120+1</f>
        <v>108</v>
      </c>
      <c r="AA121" s="69"/>
      <c r="AB121" s="69"/>
      <c r="AC121" s="69"/>
      <c r="AD121" s="69"/>
      <c r="AE121" s="69"/>
      <c r="AF121" s="69"/>
      <c r="AG121" s="69"/>
      <c r="AH121" s="69"/>
      <c r="AI121" s="69"/>
      <c r="AJ121" s="69"/>
      <c r="AK121" s="69"/>
      <c r="AL121" s="69"/>
      <c r="AM121" s="69"/>
      <c r="AN121" s="69"/>
      <c r="AO121" s="69"/>
      <c r="AP121" s="69"/>
    </row>
    <row r="122" customFormat="false" ht="18" hidden="false" customHeight="false" outlineLevel="0" collapsed="false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6"/>
      <c r="T122" s="148" t="s">
        <v>211</v>
      </c>
      <c r="U122" s="69"/>
      <c r="V122" s="69"/>
      <c r="W122" s="69"/>
      <c r="X122" s="69"/>
      <c r="Y122" s="69"/>
      <c r="Z122" s="33" t="n">
        <f aca="false">Z121+1</f>
        <v>109</v>
      </c>
      <c r="AA122" s="69"/>
      <c r="AB122" s="69"/>
      <c r="AC122" s="69"/>
      <c r="AD122" s="69"/>
      <c r="AE122" s="69"/>
      <c r="AF122" s="69"/>
      <c r="AG122" s="69"/>
      <c r="AH122" s="69"/>
      <c r="AI122" s="69"/>
      <c r="AJ122" s="69"/>
      <c r="AK122" s="69"/>
      <c r="AL122" s="69"/>
      <c r="AM122" s="69"/>
      <c r="AN122" s="69"/>
      <c r="AO122" s="69"/>
      <c r="AP122" s="69"/>
    </row>
    <row r="123" customFormat="false" ht="18" hidden="false" customHeight="false" outlineLevel="0" collapsed="false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6"/>
      <c r="T123" s="148" t="s">
        <v>80</v>
      </c>
      <c r="U123" s="69"/>
      <c r="V123" s="69"/>
      <c r="W123" s="69"/>
      <c r="X123" s="69"/>
      <c r="Y123" s="69"/>
      <c r="Z123" s="33" t="n">
        <f aca="false">Z122+1</f>
        <v>110</v>
      </c>
      <c r="AA123" s="69"/>
      <c r="AB123" s="69"/>
      <c r="AC123" s="69"/>
      <c r="AD123" s="69"/>
      <c r="AE123" s="69"/>
      <c r="AF123" s="69"/>
      <c r="AG123" s="69"/>
      <c r="AH123" s="69"/>
      <c r="AI123" s="69"/>
      <c r="AJ123" s="69"/>
      <c r="AK123" s="69"/>
      <c r="AL123" s="69"/>
      <c r="AM123" s="69"/>
      <c r="AN123" s="69"/>
      <c r="AO123" s="69"/>
      <c r="AP123" s="69"/>
    </row>
    <row r="124" customFormat="false" ht="12.75" hidden="false" customHeight="false" outlineLevel="0" collapsed="false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6"/>
      <c r="T124" s="37"/>
      <c r="U124" s="69"/>
      <c r="V124" s="69"/>
      <c r="W124" s="69"/>
      <c r="X124" s="69"/>
      <c r="Y124" s="69"/>
      <c r="Z124" s="33" t="n">
        <f aca="false">Z123+1</f>
        <v>111</v>
      </c>
      <c r="AA124" s="69"/>
      <c r="AB124" s="69"/>
      <c r="AC124" s="69"/>
      <c r="AD124" s="69"/>
      <c r="AE124" s="69"/>
      <c r="AF124" s="69"/>
      <c r="AG124" s="69"/>
      <c r="AH124" s="69"/>
      <c r="AI124" s="69"/>
      <c r="AJ124" s="69"/>
      <c r="AK124" s="69"/>
      <c r="AL124" s="69"/>
      <c r="AM124" s="69"/>
      <c r="AN124" s="69"/>
      <c r="AO124" s="69"/>
      <c r="AP124" s="69"/>
    </row>
    <row r="125" customFormat="false" ht="12.75" hidden="false" customHeight="false" outlineLevel="0" collapsed="false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6"/>
      <c r="T125" s="37"/>
      <c r="U125" s="69"/>
      <c r="V125" s="69"/>
      <c r="W125" s="69"/>
      <c r="X125" s="69"/>
      <c r="Y125" s="69"/>
      <c r="Z125" s="33" t="n">
        <f aca="false">Z124+1</f>
        <v>112</v>
      </c>
      <c r="AA125" s="69"/>
      <c r="AB125" s="69"/>
      <c r="AC125" s="69"/>
      <c r="AD125" s="69"/>
      <c r="AE125" s="69"/>
      <c r="AF125" s="69"/>
      <c r="AG125" s="69"/>
      <c r="AH125" s="69"/>
      <c r="AI125" s="69"/>
      <c r="AJ125" s="69"/>
      <c r="AK125" s="69"/>
      <c r="AL125" s="69"/>
      <c r="AM125" s="69"/>
      <c r="AN125" s="69"/>
      <c r="AO125" s="69"/>
      <c r="AP125" s="69"/>
    </row>
    <row r="126" customFormat="false" ht="15.75" hidden="false" customHeight="false" outlineLevel="0" collapsed="false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6"/>
      <c r="T126" s="149" t="s">
        <v>212</v>
      </c>
      <c r="U126" s="37"/>
      <c r="V126" s="150" t="s">
        <v>213</v>
      </c>
      <c r="W126" s="150"/>
      <c r="X126" s="151" t="s">
        <v>214</v>
      </c>
      <c r="Y126" s="151"/>
      <c r="Z126" s="33" t="n">
        <f aca="false">Z125+1</f>
        <v>113</v>
      </c>
      <c r="AA126" s="69"/>
      <c r="AB126" s="69"/>
      <c r="AC126" s="69"/>
      <c r="AD126" s="69"/>
      <c r="AE126" s="69"/>
      <c r="AF126" s="69"/>
      <c r="AG126" s="69"/>
      <c r="AH126" s="69"/>
      <c r="AI126" s="69"/>
      <c r="AJ126" s="69"/>
      <c r="AK126" s="69"/>
      <c r="AL126" s="69"/>
      <c r="AM126" s="69"/>
      <c r="AN126" s="69"/>
      <c r="AO126" s="69"/>
      <c r="AP126" s="69"/>
    </row>
    <row r="127" customFormat="false" ht="12.75" hidden="false" customHeight="false" outlineLevel="0" collapsed="false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6"/>
      <c r="T127" s="37"/>
      <c r="U127" s="37"/>
      <c r="V127" s="37" t="s">
        <v>215</v>
      </c>
      <c r="W127" s="37" t="s">
        <v>216</v>
      </c>
      <c r="X127" s="37" t="s">
        <v>22</v>
      </c>
      <c r="Y127" s="37" t="s">
        <v>216</v>
      </c>
      <c r="Z127" s="33" t="n">
        <f aca="false">Z126+1</f>
        <v>114</v>
      </c>
      <c r="AA127" s="69"/>
      <c r="AB127" s="69"/>
      <c r="AC127" s="69"/>
      <c r="AD127" s="69"/>
      <c r="AE127" s="69"/>
      <c r="AF127" s="69"/>
      <c r="AG127" s="69"/>
      <c r="AH127" s="69"/>
      <c r="AI127" s="69"/>
      <c r="AJ127" s="69"/>
      <c r="AK127" s="69"/>
      <c r="AL127" s="69"/>
      <c r="AM127" s="69"/>
      <c r="AN127" s="69"/>
      <c r="AO127" s="69"/>
      <c r="AP127" s="69"/>
    </row>
    <row r="128" customFormat="false" ht="12.75" hidden="false" customHeight="false" outlineLevel="0" collapsed="false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6"/>
      <c r="T128" s="37"/>
      <c r="U128" s="69"/>
      <c r="V128" s="69"/>
      <c r="W128" s="69"/>
      <c r="X128" s="69"/>
      <c r="Y128" s="69"/>
      <c r="Z128" s="33" t="n">
        <f aca="false">Z127+1</f>
        <v>115</v>
      </c>
      <c r="AA128" s="69"/>
      <c r="AB128" s="69"/>
      <c r="AC128" s="69"/>
      <c r="AD128" s="69"/>
      <c r="AE128" s="69"/>
      <c r="AF128" s="69"/>
      <c r="AG128" s="69"/>
      <c r="AH128" s="69"/>
      <c r="AI128" s="69"/>
      <c r="AJ128" s="69"/>
      <c r="AK128" s="69"/>
      <c r="AL128" s="69"/>
      <c r="AM128" s="69"/>
      <c r="AN128" s="69"/>
      <c r="AO128" s="69"/>
      <c r="AP128" s="69"/>
    </row>
    <row r="129" customFormat="false" ht="15.75" hidden="false" customHeight="false" outlineLevel="0" collapsed="false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6"/>
      <c r="T129" s="152" t="s">
        <v>217</v>
      </c>
      <c r="U129" s="69"/>
      <c r="V129" s="69"/>
      <c r="W129" s="69"/>
      <c r="X129" s="69"/>
      <c r="Y129" s="69"/>
      <c r="Z129" s="33" t="n">
        <f aca="false">Z128+1</f>
        <v>116</v>
      </c>
      <c r="AA129" s="69"/>
      <c r="AB129" s="69"/>
      <c r="AC129" s="69"/>
      <c r="AD129" s="69"/>
      <c r="AE129" s="69"/>
      <c r="AF129" s="69"/>
      <c r="AG129" s="69"/>
      <c r="AH129" s="69"/>
      <c r="AI129" s="69"/>
      <c r="AJ129" s="69"/>
      <c r="AK129" s="69"/>
      <c r="AL129" s="69"/>
      <c r="AM129" s="69"/>
      <c r="AN129" s="69"/>
      <c r="AO129" s="69"/>
      <c r="AP129" s="69"/>
    </row>
    <row r="130" customFormat="false" ht="12.75" hidden="false" customHeight="false" outlineLevel="0" collapsed="false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6"/>
      <c r="T130" s="37" t="s">
        <v>56</v>
      </c>
      <c r="U130" s="69"/>
      <c r="V130" s="69"/>
      <c r="W130" s="69"/>
      <c r="X130" s="69"/>
      <c r="Y130" s="69"/>
      <c r="Z130" s="33" t="n">
        <f aca="false">Z129+1</f>
        <v>117</v>
      </c>
      <c r="AA130" s="69"/>
      <c r="AB130" s="69"/>
      <c r="AC130" s="69"/>
      <c r="AD130" s="69"/>
      <c r="AE130" s="69"/>
      <c r="AF130" s="69"/>
      <c r="AG130" s="69"/>
      <c r="AH130" s="69"/>
      <c r="AI130" s="69"/>
      <c r="AJ130" s="69"/>
      <c r="AK130" s="69"/>
      <c r="AL130" s="69"/>
      <c r="AM130" s="69"/>
      <c r="AN130" s="69"/>
      <c r="AO130" s="69"/>
      <c r="AP130" s="69"/>
    </row>
    <row r="131" customFormat="false" ht="15.75" hidden="false" customHeight="false" outlineLevel="0" collapsed="false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6"/>
      <c r="T131" s="152" t="s">
        <v>62</v>
      </c>
      <c r="U131" s="69"/>
      <c r="V131" s="69"/>
      <c r="W131" s="69"/>
      <c r="X131" s="69"/>
      <c r="Y131" s="69"/>
      <c r="Z131" s="33" t="n">
        <f aca="false">Z130+1</f>
        <v>118</v>
      </c>
      <c r="AA131" s="69"/>
      <c r="AB131" s="69"/>
      <c r="AC131" s="69"/>
      <c r="AD131" s="69"/>
      <c r="AE131" s="69"/>
      <c r="AF131" s="69"/>
      <c r="AG131" s="69"/>
      <c r="AH131" s="69"/>
      <c r="AI131" s="69"/>
      <c r="AJ131" s="69"/>
      <c r="AK131" s="69"/>
      <c r="AL131" s="69"/>
      <c r="AM131" s="69"/>
      <c r="AN131" s="69"/>
      <c r="AO131" s="69"/>
      <c r="AP131" s="69"/>
    </row>
    <row r="132" customFormat="false" ht="15.75" hidden="false" customHeight="false" outlineLevel="0" collapsed="false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6"/>
      <c r="T132" s="152" t="s">
        <v>67</v>
      </c>
      <c r="U132" s="69"/>
      <c r="V132" s="69"/>
      <c r="W132" s="69"/>
      <c r="X132" s="69"/>
      <c r="Y132" s="69"/>
      <c r="Z132" s="33" t="n">
        <f aca="false">Z131+1</f>
        <v>119</v>
      </c>
      <c r="AA132" s="69"/>
      <c r="AB132" s="69"/>
      <c r="AC132" s="69"/>
      <c r="AD132" s="69"/>
      <c r="AE132" s="69"/>
      <c r="AF132" s="69"/>
      <c r="AG132" s="69"/>
      <c r="AH132" s="69"/>
      <c r="AI132" s="69"/>
      <c r="AJ132" s="69"/>
      <c r="AK132" s="69"/>
      <c r="AL132" s="69"/>
      <c r="AM132" s="69"/>
      <c r="AN132" s="69"/>
      <c r="AO132" s="69"/>
      <c r="AP132" s="69"/>
    </row>
    <row r="133" customFormat="false" ht="15.75" hidden="false" customHeight="false" outlineLevel="0" collapsed="false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6"/>
      <c r="T133" s="152" t="s">
        <v>68</v>
      </c>
      <c r="U133" s="69"/>
      <c r="V133" s="69"/>
      <c r="W133" s="69"/>
      <c r="X133" s="69"/>
      <c r="Y133" s="69"/>
      <c r="Z133" s="33" t="n">
        <f aca="false">Z132+1</f>
        <v>120</v>
      </c>
      <c r="AA133" s="69"/>
      <c r="AB133" s="69"/>
      <c r="AC133" s="69"/>
      <c r="AD133" s="69"/>
      <c r="AE133" s="69"/>
      <c r="AF133" s="69"/>
      <c r="AG133" s="69"/>
      <c r="AH133" s="69"/>
      <c r="AI133" s="69"/>
      <c r="AJ133" s="69"/>
      <c r="AK133" s="69"/>
      <c r="AL133" s="69"/>
      <c r="AM133" s="69"/>
      <c r="AN133" s="69"/>
      <c r="AO133" s="69"/>
      <c r="AP133" s="69"/>
    </row>
    <row r="134" customFormat="false" ht="15.75" hidden="false" customHeight="false" outlineLevel="0" collapsed="false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6"/>
      <c r="T134" s="152" t="s">
        <v>218</v>
      </c>
      <c r="U134" s="69"/>
      <c r="V134" s="69"/>
      <c r="W134" s="69"/>
      <c r="X134" s="69"/>
      <c r="Y134" s="69"/>
      <c r="Z134" s="33" t="n">
        <f aca="false">Z133+1</f>
        <v>121</v>
      </c>
      <c r="AA134" s="69"/>
      <c r="AB134" s="69"/>
      <c r="AC134" s="69"/>
      <c r="AD134" s="69"/>
      <c r="AE134" s="69"/>
      <c r="AF134" s="69"/>
      <c r="AG134" s="69"/>
      <c r="AH134" s="69"/>
      <c r="AI134" s="69"/>
      <c r="AJ134" s="69"/>
      <c r="AK134" s="69"/>
      <c r="AL134" s="69"/>
      <c r="AM134" s="69"/>
      <c r="AN134" s="69"/>
      <c r="AO134" s="69"/>
      <c r="AP134" s="69"/>
    </row>
    <row r="135" customFormat="false" ht="15.75" hidden="false" customHeight="false" outlineLevel="0" collapsed="false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6"/>
      <c r="T135" s="152" t="s">
        <v>82</v>
      </c>
      <c r="U135" s="69"/>
      <c r="V135" s="69"/>
      <c r="W135" s="69"/>
      <c r="X135" s="69"/>
      <c r="Y135" s="69"/>
      <c r="Z135" s="33" t="n">
        <f aca="false">Z134+1</f>
        <v>122</v>
      </c>
      <c r="AA135" s="69"/>
      <c r="AB135" s="69"/>
      <c r="AC135" s="69"/>
      <c r="AD135" s="69"/>
      <c r="AE135" s="69"/>
      <c r="AF135" s="69"/>
      <c r="AG135" s="69"/>
      <c r="AH135" s="69"/>
      <c r="AI135" s="69"/>
      <c r="AJ135" s="69"/>
      <c r="AK135" s="69"/>
      <c r="AL135" s="69"/>
      <c r="AM135" s="69"/>
      <c r="AN135" s="69"/>
      <c r="AO135" s="69"/>
      <c r="AP135" s="69"/>
    </row>
    <row r="136" customFormat="false" ht="15.75" hidden="false" customHeight="false" outlineLevel="0" collapsed="false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6"/>
      <c r="T136" s="152" t="s">
        <v>81</v>
      </c>
      <c r="U136" s="69"/>
      <c r="V136" s="69"/>
      <c r="W136" s="69"/>
      <c r="X136" s="69"/>
      <c r="Y136" s="69"/>
      <c r="Z136" s="33" t="n">
        <f aca="false">Z135+1</f>
        <v>123</v>
      </c>
      <c r="AA136" s="69"/>
      <c r="AB136" s="69"/>
      <c r="AC136" s="69"/>
      <c r="AD136" s="69"/>
      <c r="AE136" s="69"/>
      <c r="AF136" s="69"/>
      <c r="AG136" s="69"/>
      <c r="AH136" s="69"/>
      <c r="AI136" s="69"/>
      <c r="AJ136" s="69"/>
      <c r="AK136" s="69"/>
      <c r="AL136" s="69"/>
      <c r="AM136" s="69"/>
      <c r="AN136" s="69"/>
      <c r="AO136" s="69"/>
      <c r="AP136" s="69"/>
    </row>
    <row r="137" customFormat="false" ht="15.75" hidden="false" customHeight="false" outlineLevel="0" collapsed="false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6"/>
      <c r="T137" s="152" t="s">
        <v>84</v>
      </c>
      <c r="U137" s="69"/>
      <c r="V137" s="69"/>
      <c r="W137" s="69"/>
      <c r="X137" s="69"/>
      <c r="Y137" s="69"/>
      <c r="Z137" s="33" t="n">
        <f aca="false">Z136+1</f>
        <v>124</v>
      </c>
      <c r="AA137" s="69"/>
      <c r="AB137" s="69"/>
      <c r="AC137" s="69"/>
      <c r="AD137" s="69"/>
      <c r="AE137" s="69"/>
      <c r="AF137" s="69"/>
      <c r="AG137" s="69"/>
      <c r="AH137" s="69"/>
      <c r="AI137" s="69"/>
      <c r="AJ137" s="69"/>
      <c r="AK137" s="69"/>
      <c r="AL137" s="69"/>
      <c r="AM137" s="69"/>
      <c r="AN137" s="69"/>
      <c r="AO137" s="69"/>
      <c r="AP137" s="69"/>
    </row>
    <row r="138" customFormat="false" ht="15.75" hidden="false" customHeight="false" outlineLevel="0" collapsed="false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6"/>
      <c r="T138" s="152" t="s">
        <v>85</v>
      </c>
      <c r="U138" s="69"/>
      <c r="V138" s="69"/>
      <c r="W138" s="69"/>
      <c r="X138" s="69"/>
      <c r="Y138" s="69"/>
      <c r="Z138" s="33" t="n">
        <f aca="false">Z137+1</f>
        <v>125</v>
      </c>
      <c r="AA138" s="69"/>
      <c r="AB138" s="69"/>
      <c r="AC138" s="69"/>
      <c r="AD138" s="69"/>
      <c r="AE138" s="69"/>
      <c r="AF138" s="69"/>
      <c r="AG138" s="69"/>
      <c r="AH138" s="69"/>
      <c r="AI138" s="69"/>
      <c r="AJ138" s="69"/>
      <c r="AK138" s="69"/>
      <c r="AL138" s="69"/>
      <c r="AM138" s="69"/>
      <c r="AN138" s="69"/>
      <c r="AO138" s="69"/>
      <c r="AP138" s="69"/>
    </row>
    <row r="139" customFormat="false" ht="15.75" hidden="false" customHeight="false" outlineLevel="0" collapsed="false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6"/>
      <c r="T139" s="152" t="s">
        <v>86</v>
      </c>
      <c r="U139" s="69"/>
      <c r="V139" s="69"/>
      <c r="W139" s="69"/>
      <c r="X139" s="69"/>
      <c r="Y139" s="69"/>
      <c r="Z139" s="33" t="n">
        <f aca="false">Z138+1</f>
        <v>126</v>
      </c>
      <c r="AA139" s="69"/>
      <c r="AB139" s="69"/>
      <c r="AC139" s="69"/>
      <c r="AD139" s="69"/>
      <c r="AE139" s="69"/>
      <c r="AF139" s="69"/>
      <c r="AG139" s="69"/>
      <c r="AH139" s="69"/>
      <c r="AI139" s="69"/>
      <c r="AJ139" s="69"/>
      <c r="AK139" s="69"/>
      <c r="AL139" s="69"/>
      <c r="AM139" s="69"/>
      <c r="AN139" s="69"/>
      <c r="AO139" s="69"/>
      <c r="AP139" s="69"/>
    </row>
    <row r="140" customFormat="false" ht="15.75" hidden="false" customHeight="false" outlineLevel="0" collapsed="false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6"/>
      <c r="T140" s="152" t="s">
        <v>87</v>
      </c>
      <c r="U140" s="69"/>
      <c r="V140" s="69"/>
      <c r="W140" s="69"/>
      <c r="X140" s="69"/>
      <c r="Y140" s="69"/>
      <c r="Z140" s="33" t="n">
        <f aca="false">Z139+1</f>
        <v>127</v>
      </c>
      <c r="AA140" s="69"/>
      <c r="AB140" s="69"/>
      <c r="AC140" s="69"/>
      <c r="AD140" s="69"/>
      <c r="AE140" s="69"/>
      <c r="AF140" s="69"/>
      <c r="AG140" s="69"/>
      <c r="AH140" s="69"/>
      <c r="AI140" s="69"/>
      <c r="AJ140" s="69"/>
      <c r="AK140" s="69"/>
      <c r="AL140" s="69"/>
      <c r="AM140" s="69"/>
      <c r="AN140" s="69"/>
      <c r="AO140" s="69"/>
      <c r="AP140" s="69"/>
    </row>
    <row r="141" customFormat="false" ht="15.75" hidden="false" customHeight="false" outlineLevel="0" collapsed="false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6"/>
      <c r="T141" s="152" t="s">
        <v>88</v>
      </c>
      <c r="U141" s="69"/>
      <c r="V141" s="69"/>
      <c r="W141" s="69"/>
      <c r="X141" s="69"/>
      <c r="Y141" s="69"/>
      <c r="Z141" s="33" t="n">
        <f aca="false">Z140+1</f>
        <v>128</v>
      </c>
      <c r="AA141" s="69"/>
      <c r="AB141" s="69"/>
      <c r="AC141" s="69"/>
      <c r="AD141" s="69"/>
      <c r="AE141" s="69"/>
      <c r="AF141" s="69"/>
      <c r="AG141" s="69"/>
      <c r="AH141" s="69"/>
      <c r="AI141" s="69"/>
      <c r="AJ141" s="69"/>
      <c r="AK141" s="69"/>
      <c r="AL141" s="69"/>
      <c r="AM141" s="69"/>
      <c r="AN141" s="69"/>
      <c r="AO141" s="69"/>
      <c r="AP141" s="69"/>
    </row>
    <row r="142" customFormat="false" ht="15.75" hidden="false" customHeight="false" outlineLevel="0" collapsed="false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6"/>
      <c r="T142" s="152" t="s">
        <v>91</v>
      </c>
      <c r="U142" s="69"/>
      <c r="V142" s="69"/>
      <c r="W142" s="69"/>
      <c r="X142" s="69"/>
      <c r="Y142" s="69"/>
      <c r="Z142" s="33" t="n">
        <f aca="false">Z141+1</f>
        <v>129</v>
      </c>
      <c r="AA142" s="69"/>
      <c r="AB142" s="69"/>
      <c r="AC142" s="69"/>
      <c r="AD142" s="69"/>
      <c r="AE142" s="69"/>
      <c r="AF142" s="69"/>
      <c r="AG142" s="69"/>
      <c r="AH142" s="69"/>
      <c r="AI142" s="69"/>
      <c r="AJ142" s="69"/>
      <c r="AK142" s="69"/>
      <c r="AL142" s="69"/>
      <c r="AM142" s="69"/>
      <c r="AN142" s="69"/>
      <c r="AO142" s="69"/>
      <c r="AP142" s="69"/>
    </row>
    <row r="143" customFormat="false" ht="15.75" hidden="false" customHeight="false" outlineLevel="0" collapsed="false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6"/>
      <c r="T143" s="152" t="s">
        <v>93</v>
      </c>
      <c r="U143" s="69"/>
      <c r="V143" s="69"/>
      <c r="W143" s="69"/>
      <c r="X143" s="69"/>
      <c r="Y143" s="69"/>
      <c r="Z143" s="33" t="n">
        <f aca="false">Z142+1</f>
        <v>130</v>
      </c>
      <c r="AA143" s="69"/>
      <c r="AB143" s="69"/>
      <c r="AC143" s="69"/>
      <c r="AD143" s="69"/>
      <c r="AE143" s="69"/>
      <c r="AF143" s="69"/>
      <c r="AG143" s="69"/>
      <c r="AH143" s="69"/>
      <c r="AI143" s="69"/>
      <c r="AJ143" s="69"/>
      <c r="AK143" s="69"/>
      <c r="AL143" s="69"/>
      <c r="AM143" s="69"/>
      <c r="AN143" s="69"/>
      <c r="AO143" s="69"/>
      <c r="AP143" s="69"/>
    </row>
    <row r="144" customFormat="false" ht="15.75" hidden="false" customHeight="false" outlineLevel="0" collapsed="false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6"/>
      <c r="T144" s="152" t="s">
        <v>95</v>
      </c>
      <c r="U144" s="69"/>
      <c r="V144" s="69"/>
      <c r="W144" s="69"/>
      <c r="X144" s="69"/>
      <c r="Y144" s="69"/>
      <c r="Z144" s="33" t="n">
        <f aca="false">Z143+1</f>
        <v>131</v>
      </c>
      <c r="AA144" s="69"/>
      <c r="AB144" s="69"/>
      <c r="AC144" s="69"/>
      <c r="AD144" s="69"/>
      <c r="AE144" s="69"/>
      <c r="AF144" s="69"/>
      <c r="AG144" s="69"/>
      <c r="AH144" s="69"/>
      <c r="AI144" s="69"/>
      <c r="AJ144" s="69"/>
      <c r="AK144" s="69"/>
      <c r="AL144" s="69"/>
      <c r="AM144" s="69"/>
      <c r="AN144" s="69"/>
      <c r="AO144" s="69"/>
      <c r="AP144" s="69"/>
    </row>
    <row r="145" customFormat="false" ht="15.75" hidden="false" customHeight="false" outlineLevel="0" collapsed="false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6"/>
      <c r="T145" s="152" t="s">
        <v>96</v>
      </c>
      <c r="U145" s="69"/>
      <c r="V145" s="69"/>
      <c r="W145" s="69"/>
      <c r="X145" s="69"/>
      <c r="Y145" s="69"/>
      <c r="Z145" s="33" t="n">
        <f aca="false">Z144+1</f>
        <v>132</v>
      </c>
      <c r="AA145" s="69"/>
      <c r="AB145" s="69"/>
      <c r="AC145" s="69"/>
      <c r="AD145" s="69"/>
      <c r="AE145" s="69"/>
      <c r="AF145" s="69"/>
      <c r="AG145" s="69"/>
      <c r="AH145" s="69"/>
      <c r="AI145" s="69"/>
      <c r="AJ145" s="69"/>
      <c r="AK145" s="69"/>
      <c r="AL145" s="69"/>
      <c r="AM145" s="69"/>
      <c r="AN145" s="69"/>
      <c r="AO145" s="69"/>
      <c r="AP145" s="69"/>
    </row>
    <row r="146" customFormat="false" ht="15.75" hidden="false" customHeight="false" outlineLevel="0" collapsed="false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6"/>
      <c r="T146" s="152" t="s">
        <v>97</v>
      </c>
      <c r="U146" s="69"/>
      <c r="V146" s="69"/>
      <c r="W146" s="69"/>
      <c r="X146" s="69"/>
      <c r="Y146" s="69"/>
      <c r="Z146" s="33" t="n">
        <f aca="false">Z145+1</f>
        <v>133</v>
      </c>
      <c r="AA146" s="69"/>
      <c r="AB146" s="69"/>
      <c r="AC146" s="69"/>
      <c r="AD146" s="69"/>
      <c r="AE146" s="69"/>
      <c r="AF146" s="69"/>
      <c r="AG146" s="69"/>
      <c r="AH146" s="69"/>
      <c r="AI146" s="69"/>
      <c r="AJ146" s="69"/>
      <c r="AK146" s="69"/>
      <c r="AL146" s="69"/>
      <c r="AM146" s="69"/>
      <c r="AN146" s="69"/>
      <c r="AO146" s="69"/>
      <c r="AP146" s="69"/>
    </row>
    <row r="147" customFormat="false" ht="15.75" hidden="false" customHeight="false" outlineLevel="0" collapsed="false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6"/>
      <c r="T147" s="152" t="s">
        <v>100</v>
      </c>
      <c r="U147" s="69"/>
      <c r="V147" s="69"/>
      <c r="W147" s="69"/>
      <c r="X147" s="69"/>
      <c r="Y147" s="69"/>
      <c r="Z147" s="33" t="n">
        <f aca="false">Z146+1</f>
        <v>134</v>
      </c>
      <c r="AA147" s="69"/>
      <c r="AB147" s="69"/>
      <c r="AC147" s="69"/>
      <c r="AD147" s="69"/>
      <c r="AE147" s="69"/>
      <c r="AF147" s="69"/>
      <c r="AG147" s="69"/>
      <c r="AH147" s="69"/>
      <c r="AI147" s="69"/>
      <c r="AJ147" s="69"/>
      <c r="AK147" s="69"/>
      <c r="AL147" s="69"/>
      <c r="AM147" s="69"/>
      <c r="AN147" s="69"/>
      <c r="AO147" s="69"/>
      <c r="AP147" s="69"/>
    </row>
    <row r="148" customFormat="false" ht="15.75" hidden="false" customHeight="false" outlineLevel="0" collapsed="false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6"/>
      <c r="T148" s="152" t="s">
        <v>105</v>
      </c>
      <c r="U148" s="69"/>
      <c r="V148" s="69"/>
      <c r="W148" s="69"/>
      <c r="X148" s="69"/>
      <c r="Y148" s="69"/>
      <c r="Z148" s="33" t="n">
        <f aca="false">Z147+1</f>
        <v>135</v>
      </c>
      <c r="AA148" s="69"/>
      <c r="AB148" s="69"/>
      <c r="AC148" s="69"/>
      <c r="AD148" s="69"/>
      <c r="AE148" s="69"/>
      <c r="AF148" s="69"/>
      <c r="AG148" s="69"/>
      <c r="AH148" s="69"/>
      <c r="AI148" s="69"/>
      <c r="AJ148" s="69"/>
      <c r="AK148" s="69"/>
      <c r="AL148" s="69"/>
      <c r="AM148" s="69"/>
      <c r="AN148" s="69"/>
      <c r="AO148" s="69"/>
      <c r="AP148" s="69"/>
    </row>
    <row r="149" customFormat="false" ht="15.75" hidden="false" customHeight="false" outlineLevel="0" collapsed="false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6"/>
      <c r="T149" s="152" t="s">
        <v>108</v>
      </c>
      <c r="U149" s="69"/>
      <c r="V149" s="69"/>
      <c r="W149" s="69"/>
      <c r="X149" s="69"/>
      <c r="Y149" s="69"/>
      <c r="Z149" s="33" t="n">
        <f aca="false">Z148+1</f>
        <v>136</v>
      </c>
      <c r="AA149" s="69"/>
      <c r="AB149" s="69"/>
      <c r="AC149" s="69"/>
      <c r="AD149" s="69"/>
      <c r="AE149" s="69"/>
      <c r="AF149" s="69"/>
      <c r="AG149" s="69"/>
      <c r="AH149" s="69"/>
      <c r="AI149" s="69"/>
      <c r="AJ149" s="69"/>
      <c r="AK149" s="69"/>
      <c r="AL149" s="69"/>
      <c r="AM149" s="69"/>
      <c r="AN149" s="69"/>
      <c r="AO149" s="69"/>
      <c r="AP149" s="69"/>
    </row>
    <row r="150" customFormat="false" ht="15.75" hidden="false" customHeight="false" outlineLevel="0" collapsed="false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6"/>
      <c r="T150" s="152" t="s">
        <v>111</v>
      </c>
      <c r="U150" s="69"/>
      <c r="V150" s="69"/>
      <c r="W150" s="69"/>
      <c r="X150" s="69"/>
      <c r="Y150" s="69"/>
      <c r="Z150" s="33" t="n">
        <f aca="false">Z149+1</f>
        <v>137</v>
      </c>
      <c r="AA150" s="69"/>
      <c r="AB150" s="69"/>
      <c r="AC150" s="69"/>
      <c r="AD150" s="69"/>
      <c r="AE150" s="69"/>
      <c r="AF150" s="69"/>
      <c r="AG150" s="69"/>
      <c r="AH150" s="69"/>
      <c r="AI150" s="69"/>
      <c r="AJ150" s="69"/>
      <c r="AK150" s="69"/>
      <c r="AL150" s="69"/>
      <c r="AM150" s="69"/>
      <c r="AN150" s="69"/>
      <c r="AO150" s="69"/>
      <c r="AP150" s="69"/>
    </row>
    <row r="151" customFormat="false" ht="15.75" hidden="false" customHeight="false" outlineLevel="0" collapsed="false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6"/>
      <c r="T151" s="152" t="s">
        <v>115</v>
      </c>
      <c r="U151" s="69"/>
      <c r="V151" s="69"/>
      <c r="W151" s="69"/>
      <c r="X151" s="69"/>
      <c r="Y151" s="69"/>
      <c r="Z151" s="33" t="n">
        <f aca="false">Z150+1</f>
        <v>138</v>
      </c>
      <c r="AA151" s="69"/>
      <c r="AB151" s="69"/>
      <c r="AC151" s="69"/>
      <c r="AD151" s="69"/>
      <c r="AE151" s="69"/>
      <c r="AF151" s="69"/>
      <c r="AG151" s="69"/>
      <c r="AH151" s="69"/>
      <c r="AI151" s="69"/>
      <c r="AJ151" s="69"/>
      <c r="AK151" s="69"/>
      <c r="AL151" s="69"/>
      <c r="AM151" s="69"/>
      <c r="AN151" s="69"/>
      <c r="AO151" s="69"/>
      <c r="AP151" s="69"/>
    </row>
    <row r="152" customFormat="false" ht="15.75" hidden="false" customHeight="false" outlineLevel="0" collapsed="false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6"/>
      <c r="T152" s="152" t="s">
        <v>118</v>
      </c>
      <c r="U152" s="69"/>
      <c r="V152" s="69"/>
      <c r="W152" s="69"/>
      <c r="X152" s="69"/>
      <c r="Y152" s="69"/>
      <c r="Z152" s="33" t="n">
        <f aca="false">Z151+1</f>
        <v>139</v>
      </c>
      <c r="AA152" s="69"/>
      <c r="AB152" s="69"/>
      <c r="AC152" s="69"/>
      <c r="AD152" s="69"/>
      <c r="AE152" s="69"/>
      <c r="AF152" s="69"/>
      <c r="AG152" s="69"/>
      <c r="AH152" s="69"/>
      <c r="AI152" s="69"/>
      <c r="AJ152" s="69"/>
      <c r="AK152" s="69"/>
      <c r="AL152" s="69"/>
      <c r="AM152" s="69"/>
      <c r="AN152" s="69"/>
      <c r="AO152" s="69"/>
      <c r="AP152" s="69"/>
    </row>
    <row r="153" customFormat="false" ht="15.75" hidden="false" customHeight="false" outlineLevel="0" collapsed="false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6"/>
      <c r="T153" s="152" t="s">
        <v>122</v>
      </c>
      <c r="U153" s="69"/>
      <c r="V153" s="69"/>
      <c r="W153" s="69"/>
      <c r="X153" s="69"/>
      <c r="Y153" s="69"/>
      <c r="Z153" s="33" t="n">
        <f aca="false">Z152+1</f>
        <v>140</v>
      </c>
      <c r="AA153" s="69"/>
      <c r="AB153" s="69"/>
      <c r="AC153" s="69"/>
      <c r="AD153" s="69"/>
      <c r="AE153" s="69"/>
      <c r="AF153" s="69"/>
      <c r="AG153" s="69"/>
      <c r="AH153" s="69"/>
      <c r="AI153" s="69"/>
      <c r="AJ153" s="69"/>
      <c r="AK153" s="69"/>
      <c r="AL153" s="69"/>
      <c r="AM153" s="69"/>
      <c r="AN153" s="69"/>
      <c r="AO153" s="69"/>
      <c r="AP153" s="69"/>
    </row>
    <row r="154" customFormat="false" ht="15.75" hidden="false" customHeight="false" outlineLevel="0" collapsed="false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6"/>
      <c r="T154" s="152" t="s">
        <v>124</v>
      </c>
      <c r="U154" s="69"/>
      <c r="V154" s="69"/>
      <c r="W154" s="69"/>
      <c r="X154" s="69"/>
      <c r="Y154" s="69"/>
      <c r="Z154" s="33" t="n">
        <f aca="false">Z153+1</f>
        <v>141</v>
      </c>
      <c r="AA154" s="69"/>
      <c r="AB154" s="69"/>
      <c r="AC154" s="69"/>
      <c r="AD154" s="69"/>
      <c r="AE154" s="69"/>
      <c r="AF154" s="69"/>
      <c r="AG154" s="69"/>
      <c r="AH154" s="69"/>
      <c r="AI154" s="69"/>
      <c r="AJ154" s="69"/>
      <c r="AK154" s="69"/>
      <c r="AL154" s="69"/>
      <c r="AM154" s="69"/>
      <c r="AN154" s="69"/>
      <c r="AO154" s="69"/>
      <c r="AP154" s="69"/>
    </row>
    <row r="155" customFormat="false" ht="15.75" hidden="false" customHeight="false" outlineLevel="0" collapsed="false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6"/>
      <c r="T155" s="152" t="s">
        <v>127</v>
      </c>
      <c r="U155" s="69"/>
      <c r="V155" s="69"/>
      <c r="W155" s="69"/>
      <c r="X155" s="69"/>
      <c r="Y155" s="69"/>
      <c r="Z155" s="33" t="n">
        <f aca="false">Z154+1</f>
        <v>142</v>
      </c>
      <c r="AA155" s="69"/>
      <c r="AB155" s="69"/>
      <c r="AC155" s="69"/>
      <c r="AD155" s="69"/>
      <c r="AE155" s="69"/>
      <c r="AF155" s="69"/>
      <c r="AG155" s="69"/>
      <c r="AH155" s="69"/>
      <c r="AI155" s="69"/>
      <c r="AJ155" s="69"/>
      <c r="AK155" s="69"/>
      <c r="AL155" s="69"/>
      <c r="AM155" s="69"/>
      <c r="AN155" s="69"/>
      <c r="AO155" s="69"/>
      <c r="AP155" s="69"/>
    </row>
    <row r="156" customFormat="false" ht="15.75" hidden="false" customHeight="false" outlineLevel="0" collapsed="false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6"/>
      <c r="T156" s="152" t="s">
        <v>130</v>
      </c>
      <c r="U156" s="69"/>
      <c r="V156" s="69"/>
      <c r="W156" s="69"/>
      <c r="X156" s="69"/>
      <c r="Y156" s="69"/>
      <c r="Z156" s="33" t="n">
        <f aca="false">Z155+1</f>
        <v>143</v>
      </c>
      <c r="AA156" s="69"/>
      <c r="AB156" s="69"/>
      <c r="AC156" s="69"/>
      <c r="AD156" s="69"/>
      <c r="AE156" s="69"/>
      <c r="AF156" s="69"/>
      <c r="AG156" s="69"/>
      <c r="AH156" s="69"/>
      <c r="AI156" s="69"/>
      <c r="AJ156" s="69"/>
      <c r="AK156" s="69"/>
      <c r="AL156" s="69"/>
      <c r="AM156" s="69"/>
      <c r="AN156" s="69"/>
      <c r="AO156" s="69"/>
      <c r="AP156" s="69"/>
    </row>
    <row r="157" customFormat="false" ht="15.75" hidden="false" customHeight="false" outlineLevel="0" collapsed="false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6"/>
      <c r="T157" s="152" t="s">
        <v>133</v>
      </c>
      <c r="U157" s="69"/>
      <c r="V157" s="69"/>
      <c r="W157" s="69"/>
      <c r="X157" s="69"/>
      <c r="Y157" s="69"/>
      <c r="Z157" s="33" t="n">
        <f aca="false">Z156+1</f>
        <v>144</v>
      </c>
      <c r="AA157" s="69"/>
      <c r="AB157" s="69"/>
      <c r="AC157" s="69"/>
      <c r="AD157" s="69"/>
      <c r="AE157" s="69"/>
      <c r="AF157" s="69"/>
      <c r="AG157" s="69"/>
      <c r="AH157" s="69"/>
      <c r="AI157" s="69"/>
      <c r="AJ157" s="69"/>
      <c r="AK157" s="69"/>
      <c r="AL157" s="69"/>
      <c r="AM157" s="69"/>
      <c r="AN157" s="69"/>
      <c r="AO157" s="69"/>
      <c r="AP157" s="69"/>
    </row>
    <row r="158" customFormat="false" ht="15.75" hidden="false" customHeight="false" outlineLevel="0" collapsed="false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6"/>
      <c r="T158" s="152" t="s">
        <v>135</v>
      </c>
      <c r="U158" s="69"/>
      <c r="V158" s="69"/>
      <c r="W158" s="69"/>
      <c r="X158" s="69"/>
      <c r="Y158" s="69"/>
      <c r="Z158" s="33" t="n">
        <f aca="false">Z157+1</f>
        <v>145</v>
      </c>
      <c r="AA158" s="69"/>
      <c r="AB158" s="69"/>
      <c r="AC158" s="69"/>
      <c r="AD158" s="69"/>
      <c r="AE158" s="69"/>
      <c r="AF158" s="69"/>
      <c r="AG158" s="69"/>
      <c r="AH158" s="69"/>
      <c r="AI158" s="69"/>
      <c r="AJ158" s="69"/>
      <c r="AK158" s="69"/>
      <c r="AL158" s="69"/>
      <c r="AM158" s="69"/>
      <c r="AN158" s="69"/>
      <c r="AO158" s="69"/>
      <c r="AP158" s="69"/>
    </row>
    <row r="159" customFormat="false" ht="15.75" hidden="false" customHeight="false" outlineLevel="0" collapsed="false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6"/>
      <c r="T159" s="152" t="s">
        <v>137</v>
      </c>
      <c r="U159" s="69"/>
      <c r="V159" s="69"/>
      <c r="W159" s="69"/>
      <c r="X159" s="69"/>
      <c r="Y159" s="69"/>
      <c r="Z159" s="33" t="n">
        <f aca="false">Z158+1</f>
        <v>146</v>
      </c>
      <c r="AA159" s="69"/>
      <c r="AB159" s="69"/>
      <c r="AC159" s="69"/>
      <c r="AD159" s="69"/>
      <c r="AE159" s="69"/>
      <c r="AF159" s="69"/>
      <c r="AG159" s="69"/>
      <c r="AH159" s="69"/>
      <c r="AI159" s="69"/>
      <c r="AJ159" s="69"/>
      <c r="AK159" s="69"/>
      <c r="AL159" s="69"/>
      <c r="AM159" s="69"/>
      <c r="AN159" s="69"/>
      <c r="AO159" s="69"/>
      <c r="AP159" s="69"/>
    </row>
    <row r="160" customFormat="false" ht="15.75" hidden="false" customHeight="false" outlineLevel="0" collapsed="false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6"/>
      <c r="T160" s="152" t="s">
        <v>139</v>
      </c>
      <c r="U160" s="69"/>
      <c r="V160" s="69"/>
      <c r="W160" s="69"/>
      <c r="X160" s="69"/>
      <c r="Y160" s="69"/>
      <c r="Z160" s="33" t="n">
        <f aca="false">Z159+1</f>
        <v>147</v>
      </c>
      <c r="AA160" s="69"/>
      <c r="AB160" s="69"/>
      <c r="AC160" s="69"/>
      <c r="AD160" s="69"/>
      <c r="AE160" s="69"/>
      <c r="AF160" s="69"/>
      <c r="AG160" s="69"/>
      <c r="AH160" s="69"/>
      <c r="AI160" s="69"/>
      <c r="AJ160" s="69"/>
      <c r="AK160" s="69"/>
      <c r="AL160" s="69"/>
      <c r="AM160" s="69"/>
      <c r="AN160" s="69"/>
      <c r="AO160" s="69"/>
      <c r="AP160" s="69"/>
    </row>
    <row r="161" customFormat="false" ht="15.75" hidden="false" customHeight="false" outlineLevel="0" collapsed="false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6"/>
      <c r="T161" s="152" t="s">
        <v>141</v>
      </c>
      <c r="U161" s="69"/>
      <c r="V161" s="69"/>
      <c r="W161" s="69"/>
      <c r="X161" s="69"/>
      <c r="Y161" s="69"/>
      <c r="Z161" s="33" t="n">
        <f aca="false">Z160+1</f>
        <v>148</v>
      </c>
      <c r="AA161" s="69"/>
      <c r="AB161" s="69"/>
      <c r="AC161" s="69"/>
      <c r="AD161" s="69"/>
      <c r="AE161" s="69"/>
      <c r="AF161" s="69"/>
      <c r="AG161" s="69"/>
      <c r="AH161" s="69"/>
      <c r="AI161" s="69"/>
      <c r="AJ161" s="69"/>
      <c r="AK161" s="69"/>
      <c r="AL161" s="69"/>
      <c r="AM161" s="69"/>
      <c r="AN161" s="69"/>
      <c r="AO161" s="69"/>
      <c r="AP161" s="69"/>
    </row>
    <row r="162" customFormat="false" ht="15.75" hidden="false" customHeight="false" outlineLevel="0" collapsed="false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6"/>
      <c r="T162" s="152" t="s">
        <v>142</v>
      </c>
      <c r="U162" s="69"/>
      <c r="V162" s="69"/>
      <c r="W162" s="69"/>
      <c r="X162" s="69"/>
      <c r="Y162" s="69"/>
      <c r="Z162" s="33" t="n">
        <f aca="false">Z161+1</f>
        <v>149</v>
      </c>
      <c r="AA162" s="69"/>
      <c r="AB162" s="69"/>
      <c r="AC162" s="69"/>
      <c r="AD162" s="69"/>
      <c r="AE162" s="69"/>
      <c r="AF162" s="69"/>
      <c r="AG162" s="69"/>
      <c r="AH162" s="69"/>
      <c r="AI162" s="69"/>
      <c r="AJ162" s="69"/>
      <c r="AK162" s="69"/>
      <c r="AL162" s="69"/>
      <c r="AM162" s="69"/>
      <c r="AN162" s="69"/>
      <c r="AO162" s="69"/>
      <c r="AP162" s="69"/>
    </row>
    <row r="163" customFormat="false" ht="15.75" hidden="false" customHeight="false" outlineLevel="0" collapsed="false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6"/>
      <c r="T163" s="152" t="s">
        <v>143</v>
      </c>
      <c r="U163" s="69"/>
      <c r="V163" s="69"/>
      <c r="W163" s="69"/>
      <c r="X163" s="69"/>
      <c r="Y163" s="69"/>
      <c r="Z163" s="33" t="n">
        <f aca="false">Z162+1</f>
        <v>150</v>
      </c>
      <c r="AA163" s="69"/>
      <c r="AB163" s="69"/>
      <c r="AC163" s="69"/>
      <c r="AD163" s="69"/>
      <c r="AE163" s="69"/>
      <c r="AF163" s="69"/>
      <c r="AG163" s="69"/>
      <c r="AH163" s="69"/>
      <c r="AI163" s="69"/>
      <c r="AJ163" s="69"/>
      <c r="AK163" s="69"/>
      <c r="AL163" s="69"/>
      <c r="AM163" s="69"/>
      <c r="AN163" s="69"/>
      <c r="AO163" s="69"/>
      <c r="AP163" s="69"/>
    </row>
    <row r="164" customFormat="false" ht="15.75" hidden="false" customHeight="false" outlineLevel="0" collapsed="false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6"/>
      <c r="T164" s="152" t="s">
        <v>144</v>
      </c>
      <c r="U164" s="69"/>
      <c r="V164" s="69"/>
      <c r="W164" s="69"/>
      <c r="X164" s="69"/>
      <c r="Y164" s="69"/>
      <c r="Z164" s="33" t="n">
        <f aca="false">Z163+1</f>
        <v>151</v>
      </c>
      <c r="AA164" s="69"/>
      <c r="AB164" s="69"/>
      <c r="AC164" s="69"/>
      <c r="AD164" s="69"/>
      <c r="AE164" s="69"/>
      <c r="AF164" s="69"/>
      <c r="AG164" s="69"/>
      <c r="AH164" s="69"/>
      <c r="AI164" s="69"/>
      <c r="AJ164" s="69"/>
      <c r="AK164" s="69"/>
      <c r="AL164" s="69"/>
      <c r="AM164" s="69"/>
      <c r="AN164" s="69"/>
      <c r="AO164" s="69"/>
      <c r="AP164" s="69"/>
    </row>
    <row r="165" customFormat="false" ht="15.75" hidden="false" customHeight="false" outlineLevel="0" collapsed="false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6"/>
      <c r="T165" s="152" t="s">
        <v>147</v>
      </c>
      <c r="U165" s="69"/>
      <c r="V165" s="69"/>
      <c r="W165" s="69"/>
      <c r="X165" s="69"/>
      <c r="Y165" s="69"/>
      <c r="Z165" s="33" t="n">
        <f aca="false">Z164+1</f>
        <v>152</v>
      </c>
      <c r="AA165" s="69"/>
      <c r="AB165" s="69"/>
      <c r="AC165" s="69"/>
      <c r="AD165" s="69"/>
      <c r="AE165" s="69"/>
      <c r="AF165" s="69"/>
      <c r="AG165" s="69"/>
      <c r="AH165" s="69"/>
      <c r="AI165" s="69"/>
      <c r="AJ165" s="69"/>
      <c r="AK165" s="69"/>
      <c r="AL165" s="69"/>
      <c r="AM165" s="69"/>
      <c r="AN165" s="69"/>
      <c r="AO165" s="69"/>
      <c r="AP165" s="69"/>
    </row>
    <row r="166" customFormat="false" ht="15.75" hidden="false" customHeight="false" outlineLevel="0" collapsed="false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6"/>
      <c r="T166" s="152" t="s">
        <v>148</v>
      </c>
      <c r="U166" s="69"/>
      <c r="V166" s="69"/>
      <c r="W166" s="69"/>
      <c r="X166" s="69"/>
      <c r="Y166" s="69"/>
      <c r="Z166" s="33" t="n">
        <f aca="false">Z165+1</f>
        <v>153</v>
      </c>
      <c r="AA166" s="69"/>
      <c r="AB166" s="69"/>
      <c r="AC166" s="69"/>
      <c r="AD166" s="69"/>
      <c r="AE166" s="69"/>
      <c r="AF166" s="69"/>
      <c r="AG166" s="69"/>
      <c r="AH166" s="69"/>
      <c r="AI166" s="69"/>
      <c r="AJ166" s="69"/>
      <c r="AK166" s="69"/>
      <c r="AL166" s="69"/>
      <c r="AM166" s="69"/>
      <c r="AN166" s="69"/>
      <c r="AO166" s="69"/>
      <c r="AP166" s="69"/>
    </row>
    <row r="167" customFormat="false" ht="15.75" hidden="false" customHeight="false" outlineLevel="0" collapsed="false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6"/>
      <c r="T167" s="152" t="s">
        <v>149</v>
      </c>
      <c r="U167" s="69"/>
      <c r="V167" s="69"/>
      <c r="W167" s="69"/>
      <c r="X167" s="69"/>
      <c r="Y167" s="69"/>
      <c r="Z167" s="33" t="n">
        <f aca="false">Z166+1</f>
        <v>154</v>
      </c>
      <c r="AA167" s="69"/>
      <c r="AB167" s="69"/>
      <c r="AC167" s="69"/>
      <c r="AD167" s="69"/>
      <c r="AE167" s="69"/>
      <c r="AF167" s="69"/>
      <c r="AG167" s="69"/>
      <c r="AH167" s="69"/>
      <c r="AI167" s="69"/>
      <c r="AJ167" s="69"/>
      <c r="AK167" s="69"/>
      <c r="AL167" s="69"/>
      <c r="AM167" s="69"/>
      <c r="AN167" s="69"/>
      <c r="AO167" s="69"/>
      <c r="AP167" s="69"/>
    </row>
    <row r="168" customFormat="false" ht="15.75" hidden="false" customHeight="false" outlineLevel="0" collapsed="false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6"/>
      <c r="T168" s="152" t="s">
        <v>150</v>
      </c>
      <c r="U168" s="69"/>
      <c r="V168" s="69"/>
      <c r="W168" s="69"/>
      <c r="X168" s="69"/>
      <c r="Y168" s="69"/>
      <c r="Z168" s="33" t="n">
        <f aca="false">Z167+1</f>
        <v>155</v>
      </c>
      <c r="AA168" s="69"/>
      <c r="AB168" s="69"/>
      <c r="AC168" s="69"/>
      <c r="AD168" s="69"/>
      <c r="AE168" s="69"/>
      <c r="AF168" s="69"/>
      <c r="AG168" s="69"/>
      <c r="AH168" s="69"/>
      <c r="AI168" s="69"/>
      <c r="AJ168" s="69"/>
      <c r="AK168" s="69"/>
      <c r="AL168" s="69"/>
      <c r="AM168" s="69"/>
      <c r="AN168" s="69"/>
      <c r="AO168" s="69"/>
      <c r="AP168" s="69"/>
    </row>
    <row r="169" customFormat="false" ht="15.75" hidden="false" customHeight="false" outlineLevel="0" collapsed="false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6"/>
      <c r="T169" s="152" t="s">
        <v>151</v>
      </c>
      <c r="U169" s="69"/>
      <c r="V169" s="69"/>
      <c r="W169" s="69"/>
      <c r="X169" s="69"/>
      <c r="Y169" s="69"/>
      <c r="Z169" s="33" t="n">
        <f aca="false">Z168+1</f>
        <v>156</v>
      </c>
      <c r="AA169" s="69"/>
      <c r="AB169" s="69"/>
      <c r="AC169" s="69"/>
      <c r="AD169" s="69"/>
      <c r="AE169" s="69"/>
      <c r="AF169" s="69"/>
      <c r="AG169" s="69"/>
      <c r="AH169" s="69"/>
      <c r="AI169" s="69"/>
      <c r="AJ169" s="69"/>
      <c r="AK169" s="69"/>
      <c r="AL169" s="69"/>
      <c r="AM169" s="69"/>
      <c r="AN169" s="69"/>
      <c r="AO169" s="69"/>
      <c r="AP169" s="69"/>
    </row>
    <row r="170" customFormat="false" ht="15.75" hidden="false" customHeight="false" outlineLevel="0" collapsed="false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6"/>
      <c r="T170" s="152" t="s">
        <v>152</v>
      </c>
      <c r="U170" s="69"/>
      <c r="V170" s="69"/>
      <c r="W170" s="69"/>
      <c r="X170" s="69"/>
      <c r="Y170" s="69"/>
      <c r="Z170" s="33" t="n">
        <f aca="false">Z169+1</f>
        <v>157</v>
      </c>
      <c r="AA170" s="69"/>
      <c r="AB170" s="69"/>
      <c r="AC170" s="69"/>
      <c r="AD170" s="69"/>
      <c r="AE170" s="69"/>
      <c r="AF170" s="69"/>
      <c r="AG170" s="69"/>
      <c r="AH170" s="69"/>
      <c r="AI170" s="69"/>
      <c r="AJ170" s="69"/>
      <c r="AK170" s="69"/>
      <c r="AL170" s="69"/>
      <c r="AM170" s="69"/>
      <c r="AN170" s="69"/>
      <c r="AO170" s="69"/>
      <c r="AP170" s="69"/>
    </row>
    <row r="171" customFormat="false" ht="15.75" hidden="false" customHeight="false" outlineLevel="0" collapsed="false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6"/>
      <c r="T171" s="152" t="s">
        <v>153</v>
      </c>
      <c r="U171" s="69"/>
      <c r="V171" s="69"/>
      <c r="W171" s="69"/>
      <c r="X171" s="69"/>
      <c r="Y171" s="69"/>
      <c r="Z171" s="33" t="n">
        <f aca="false">Z170+1</f>
        <v>158</v>
      </c>
      <c r="AA171" s="69"/>
      <c r="AB171" s="69"/>
      <c r="AC171" s="69"/>
      <c r="AD171" s="69"/>
      <c r="AE171" s="69"/>
      <c r="AF171" s="69"/>
      <c r="AG171" s="69"/>
      <c r="AH171" s="69"/>
      <c r="AI171" s="69"/>
      <c r="AJ171" s="69"/>
      <c r="AK171" s="69"/>
      <c r="AL171" s="69"/>
      <c r="AM171" s="69"/>
      <c r="AN171" s="69"/>
      <c r="AO171" s="69"/>
      <c r="AP171" s="69"/>
    </row>
    <row r="172" customFormat="false" ht="15.75" hidden="false" customHeight="false" outlineLevel="0" collapsed="false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6"/>
      <c r="T172" s="152" t="s">
        <v>154</v>
      </c>
      <c r="U172" s="69"/>
      <c r="V172" s="69"/>
      <c r="W172" s="69"/>
      <c r="X172" s="69"/>
      <c r="Y172" s="69"/>
      <c r="Z172" s="33" t="n">
        <f aca="false">Z171+1</f>
        <v>159</v>
      </c>
      <c r="AA172" s="69"/>
      <c r="AB172" s="69"/>
      <c r="AC172" s="69"/>
      <c r="AD172" s="69"/>
      <c r="AE172" s="69"/>
      <c r="AF172" s="69"/>
      <c r="AG172" s="69"/>
      <c r="AH172" s="69"/>
      <c r="AI172" s="69"/>
      <c r="AJ172" s="69"/>
      <c r="AK172" s="69"/>
      <c r="AL172" s="69"/>
      <c r="AM172" s="69"/>
      <c r="AN172" s="69"/>
      <c r="AO172" s="69"/>
      <c r="AP172" s="69"/>
    </row>
    <row r="173" customFormat="false" ht="15.75" hidden="false" customHeight="false" outlineLevel="0" collapsed="false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6"/>
      <c r="T173" s="152" t="s">
        <v>155</v>
      </c>
      <c r="U173" s="69"/>
      <c r="V173" s="69"/>
      <c r="W173" s="69"/>
      <c r="X173" s="69"/>
      <c r="Y173" s="69"/>
      <c r="Z173" s="33" t="n">
        <f aca="false">Z172+1</f>
        <v>160</v>
      </c>
      <c r="AA173" s="69"/>
      <c r="AB173" s="69"/>
      <c r="AC173" s="69"/>
      <c r="AD173" s="69"/>
      <c r="AE173" s="69"/>
      <c r="AF173" s="69"/>
      <c r="AG173" s="69"/>
      <c r="AH173" s="69"/>
      <c r="AI173" s="69"/>
      <c r="AJ173" s="69"/>
      <c r="AK173" s="69"/>
      <c r="AL173" s="69"/>
      <c r="AM173" s="69"/>
      <c r="AN173" s="69"/>
      <c r="AO173" s="69"/>
      <c r="AP173" s="69"/>
    </row>
    <row r="174" customFormat="false" ht="15.75" hidden="false" customHeight="false" outlineLevel="0" collapsed="false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6"/>
      <c r="T174" s="152" t="s">
        <v>157</v>
      </c>
      <c r="Z174" s="33" t="n">
        <f aca="false">Z173+1</f>
        <v>161</v>
      </c>
    </row>
    <row r="175" customFormat="false" ht="15.75" hidden="false" customHeight="false" outlineLevel="0" collapsed="false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6"/>
      <c r="T175" s="152" t="s">
        <v>159</v>
      </c>
      <c r="Z175" s="33" t="n">
        <f aca="false">Z174+1</f>
        <v>162</v>
      </c>
    </row>
    <row r="176" customFormat="false" ht="15.75" hidden="false" customHeight="false" outlineLevel="0" collapsed="false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6"/>
      <c r="T176" s="152" t="s">
        <v>161</v>
      </c>
      <c r="Z176" s="33" t="n">
        <f aca="false">Z175+1</f>
        <v>163</v>
      </c>
    </row>
    <row r="177" customFormat="false" ht="15.75" hidden="false" customHeight="false" outlineLevel="0" collapsed="false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6"/>
      <c r="T177" s="152" t="s">
        <v>165</v>
      </c>
      <c r="Z177" s="33" t="n">
        <f aca="false">Z176+1</f>
        <v>164</v>
      </c>
    </row>
    <row r="178" customFormat="false" ht="15.75" hidden="false" customHeight="false" outlineLevel="0" collapsed="false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6"/>
      <c r="T178" s="152" t="s">
        <v>167</v>
      </c>
      <c r="Z178" s="33" t="n">
        <f aca="false">Z177+1</f>
        <v>165</v>
      </c>
    </row>
    <row r="179" customFormat="false" ht="15.75" hidden="false" customHeight="false" outlineLevel="0" collapsed="false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6"/>
      <c r="T179" s="152" t="s">
        <v>170</v>
      </c>
      <c r="Z179" s="33" t="n">
        <f aca="false">Z178+1</f>
        <v>166</v>
      </c>
    </row>
    <row r="180" customFormat="false" ht="15.75" hidden="false" customHeight="false" outlineLevel="0" collapsed="false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6"/>
      <c r="T180" s="152" t="s">
        <v>173</v>
      </c>
      <c r="Z180" s="33" t="n">
        <f aca="false">Z179+1</f>
        <v>167</v>
      </c>
    </row>
    <row r="181" customFormat="false" ht="15.75" hidden="false" customHeight="false" outlineLevel="0" collapsed="false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6"/>
      <c r="T181" s="152" t="s">
        <v>176</v>
      </c>
      <c r="Z181" s="33" t="n">
        <f aca="false">Z180+1</f>
        <v>168</v>
      </c>
    </row>
    <row r="182" customFormat="false" ht="15.75" hidden="false" customHeight="false" outlineLevel="0" collapsed="false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6"/>
      <c r="T182" s="152" t="s">
        <v>178</v>
      </c>
      <c r="Z182" s="33" t="n">
        <f aca="false">Z181+1</f>
        <v>169</v>
      </c>
    </row>
    <row r="183" customFormat="false" ht="15.75" hidden="false" customHeight="false" outlineLevel="0" collapsed="false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6"/>
      <c r="T183" s="152" t="s">
        <v>179</v>
      </c>
      <c r="Z183" s="33" t="n">
        <f aca="false">Z182+1</f>
        <v>170</v>
      </c>
    </row>
    <row r="184" customFormat="false" ht="15.75" hidden="false" customHeight="false" outlineLevel="0" collapsed="false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6"/>
      <c r="T184" s="152" t="s">
        <v>180</v>
      </c>
      <c r="Z184" s="33" t="n">
        <f aca="false">Z183+1</f>
        <v>171</v>
      </c>
    </row>
    <row r="185" customFormat="false" ht="15.75" hidden="false" customHeight="false" outlineLevel="0" collapsed="false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6"/>
      <c r="T185" s="152" t="s">
        <v>181</v>
      </c>
      <c r="Z185" s="33" t="n">
        <f aca="false">Z184+1</f>
        <v>172</v>
      </c>
    </row>
    <row r="186" customFormat="false" ht="15.75" hidden="false" customHeight="false" outlineLevel="0" collapsed="false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6"/>
      <c r="T186" s="152" t="s">
        <v>182</v>
      </c>
      <c r="Z186" s="33" t="n">
        <f aca="false">Z185+1</f>
        <v>173</v>
      </c>
    </row>
    <row r="187" customFormat="false" ht="15.75" hidden="false" customHeight="false" outlineLevel="0" collapsed="false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6"/>
      <c r="T187" s="152" t="s">
        <v>183</v>
      </c>
      <c r="Z187" s="33" t="n">
        <f aca="false">Z186+1</f>
        <v>174</v>
      </c>
    </row>
    <row r="188" customFormat="false" ht="15.75" hidden="false" customHeight="false" outlineLevel="0" collapsed="false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6"/>
      <c r="T188" s="152" t="s">
        <v>184</v>
      </c>
      <c r="Z188" s="33" t="n">
        <f aca="false">Z187+1</f>
        <v>175</v>
      </c>
    </row>
    <row r="189" customFormat="false" ht="15.75" hidden="false" customHeight="false" outlineLevel="0" collapsed="false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6"/>
      <c r="T189" s="152" t="s">
        <v>185</v>
      </c>
      <c r="Z189" s="33" t="n">
        <f aca="false">Z188+1</f>
        <v>176</v>
      </c>
    </row>
    <row r="190" customFormat="false" ht="15.75" hidden="false" customHeight="false" outlineLevel="0" collapsed="false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6"/>
      <c r="T190" s="152" t="s">
        <v>186</v>
      </c>
      <c r="Z190" s="33" t="n">
        <f aca="false">Z189+1</f>
        <v>177</v>
      </c>
    </row>
    <row r="191" customFormat="false" ht="15.75" hidden="false" customHeight="false" outlineLevel="0" collapsed="false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6"/>
      <c r="T191" s="152" t="s">
        <v>187</v>
      </c>
      <c r="Z191" s="33" t="n">
        <f aca="false">Z190+1</f>
        <v>178</v>
      </c>
    </row>
    <row r="192" customFormat="false" ht="15.75" hidden="false" customHeight="false" outlineLevel="0" collapsed="false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6"/>
      <c r="T192" s="152" t="s">
        <v>188</v>
      </c>
      <c r="Z192" s="33" t="n">
        <f aca="false">Z191+1</f>
        <v>179</v>
      </c>
    </row>
    <row r="193" customFormat="false" ht="15.75" hidden="false" customHeight="false" outlineLevel="0" collapsed="false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6"/>
      <c r="T193" s="152" t="s">
        <v>189</v>
      </c>
      <c r="Z193" s="33" t="n">
        <f aca="false">Z192+1</f>
        <v>180</v>
      </c>
    </row>
    <row r="194" customFormat="false" ht="15.75" hidden="false" customHeight="false" outlineLevel="0" collapsed="false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6"/>
      <c r="T194" s="152" t="s">
        <v>190</v>
      </c>
      <c r="Z194" s="33" t="n">
        <f aca="false">Z193+1</f>
        <v>181</v>
      </c>
    </row>
    <row r="195" customFormat="false" ht="15.75" hidden="false" customHeight="false" outlineLevel="0" collapsed="false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6"/>
      <c r="T195" s="152" t="s">
        <v>191</v>
      </c>
      <c r="Z195" s="33" t="n">
        <f aca="false">Z194+1</f>
        <v>182</v>
      </c>
    </row>
    <row r="196" customFormat="false" ht="15.75" hidden="false" customHeight="false" outlineLevel="0" collapsed="false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6"/>
      <c r="T196" s="152" t="s">
        <v>192</v>
      </c>
      <c r="Z196" s="33" t="n">
        <f aca="false">Z195+1</f>
        <v>183</v>
      </c>
    </row>
    <row r="197" customFormat="false" ht="15.75" hidden="false" customHeight="false" outlineLevel="0" collapsed="false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6"/>
      <c r="T197" s="152" t="s">
        <v>193</v>
      </c>
      <c r="Z197" s="33" t="n">
        <f aca="false">Z196+1</f>
        <v>184</v>
      </c>
    </row>
    <row r="198" customFormat="false" ht="15.75" hidden="false" customHeight="false" outlineLevel="0" collapsed="false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6"/>
      <c r="T198" s="152" t="s">
        <v>194</v>
      </c>
      <c r="Z198" s="33" t="n">
        <f aca="false">Z197+1</f>
        <v>185</v>
      </c>
    </row>
    <row r="199" customFormat="false" ht="15.75" hidden="false" customHeight="false" outlineLevel="0" collapsed="false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6"/>
      <c r="T199" s="152" t="s">
        <v>195</v>
      </c>
      <c r="Z199" s="33" t="n">
        <f aca="false">Z198+1</f>
        <v>186</v>
      </c>
    </row>
    <row r="200" customFormat="false" ht="15.75" hidden="false" customHeight="false" outlineLevel="0" collapsed="false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6"/>
      <c r="T200" s="152" t="s">
        <v>196</v>
      </c>
      <c r="Z200" s="33" t="n">
        <f aca="false">Z199+1</f>
        <v>187</v>
      </c>
    </row>
    <row r="201" customFormat="false" ht="15.75" hidden="false" customHeight="false" outlineLevel="0" collapsed="false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6"/>
      <c r="T201" s="152" t="s">
        <v>219</v>
      </c>
      <c r="Z201" s="33" t="n">
        <f aca="false">Z200+1</f>
        <v>188</v>
      </c>
    </row>
    <row r="202" customFormat="false" ht="15.75" hidden="false" customHeight="false" outlineLevel="0" collapsed="false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6"/>
      <c r="T202" s="152" t="s">
        <v>198</v>
      </c>
      <c r="Z202" s="33" t="n">
        <f aca="false">Z201+1</f>
        <v>189</v>
      </c>
    </row>
    <row r="203" customFormat="false" ht="15.75" hidden="false" customHeight="false" outlineLevel="0" collapsed="false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6"/>
      <c r="T203" s="152" t="s">
        <v>199</v>
      </c>
      <c r="Z203" s="33" t="n">
        <f aca="false">Z202+1</f>
        <v>190</v>
      </c>
    </row>
    <row r="204" customFormat="false" ht="15.75" hidden="false" customHeight="false" outlineLevel="0" collapsed="false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6"/>
      <c r="T204" s="152" t="s">
        <v>200</v>
      </c>
      <c r="Z204" s="33" t="n">
        <f aca="false">Z203+1</f>
        <v>191</v>
      </c>
    </row>
    <row r="205" customFormat="false" ht="15.75" hidden="false" customHeight="false" outlineLevel="0" collapsed="false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6"/>
      <c r="T205" s="152" t="s">
        <v>201</v>
      </c>
      <c r="Z205" s="33" t="n">
        <f aca="false">Z204+1</f>
        <v>192</v>
      </c>
    </row>
    <row r="206" customFormat="false" ht="15.75" hidden="false" customHeight="false" outlineLevel="0" collapsed="false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6"/>
      <c r="T206" s="152" t="s">
        <v>202</v>
      </c>
      <c r="Z206" s="33" t="n">
        <f aca="false">Z205+1</f>
        <v>193</v>
      </c>
    </row>
    <row r="207" customFormat="false" ht="15.75" hidden="false" customHeight="false" outlineLevel="0" collapsed="false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6"/>
      <c r="T207" s="152" t="s">
        <v>203</v>
      </c>
      <c r="Z207" s="33" t="n">
        <f aca="false">Z206+1</f>
        <v>194</v>
      </c>
    </row>
    <row r="208" customFormat="false" ht="15.75" hidden="false" customHeight="false" outlineLevel="0" collapsed="false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6"/>
      <c r="T208" s="152" t="s">
        <v>204</v>
      </c>
      <c r="Z208" s="33" t="n">
        <f aca="false">Z207+1</f>
        <v>195</v>
      </c>
    </row>
    <row r="209" customFormat="false" ht="15.75" hidden="false" customHeight="false" outlineLevel="0" collapsed="false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6"/>
      <c r="T209" s="152" t="s">
        <v>205</v>
      </c>
      <c r="Z209" s="33" t="n">
        <f aca="false">Z208+1</f>
        <v>196</v>
      </c>
    </row>
    <row r="210" customFormat="false" ht="12.75" hidden="false" customHeight="false" outlineLevel="0" collapsed="false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6"/>
      <c r="Z210" s="33" t="n">
        <f aca="false">Z209+1</f>
        <v>197</v>
      </c>
    </row>
    <row r="211" customFormat="false" ht="12.75" hidden="false" customHeight="false" outlineLevel="0" collapsed="false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6"/>
      <c r="Z211" s="33" t="n">
        <f aca="false">Z210+1</f>
        <v>198</v>
      </c>
    </row>
    <row r="212" customFormat="false" ht="12.75" hidden="false" customHeight="false" outlineLevel="0" collapsed="false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6"/>
      <c r="Z212" s="33" t="n">
        <f aca="false">Z211+1</f>
        <v>199</v>
      </c>
    </row>
    <row r="213" customFormat="false" ht="12.75" hidden="false" customHeight="false" outlineLevel="0" collapsed="false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6"/>
      <c r="Z213" s="33" t="n">
        <f aca="false">Z212+1</f>
        <v>200</v>
      </c>
    </row>
    <row r="214" customFormat="false" ht="12.75" hidden="false" customHeight="false" outlineLevel="0" collapsed="false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6"/>
      <c r="Z214" s="33" t="n">
        <f aca="false">Z213+1</f>
        <v>201</v>
      </c>
    </row>
    <row r="215" customFormat="false" ht="12.75" hidden="false" customHeight="false" outlineLevel="0" collapsed="false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6"/>
      <c r="Z215" s="33" t="n">
        <f aca="false">Z214+1</f>
        <v>202</v>
      </c>
    </row>
    <row r="216" customFormat="false" ht="12.75" hidden="false" customHeight="false" outlineLevel="0" collapsed="false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6"/>
      <c r="Z216" s="33" t="n">
        <f aca="false">Z215+1</f>
        <v>203</v>
      </c>
    </row>
    <row r="217" customFormat="false" ht="12.75" hidden="false" customHeight="false" outlineLevel="0" collapsed="false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6"/>
      <c r="Z217" s="33" t="n">
        <f aca="false">Z216+1</f>
        <v>204</v>
      </c>
    </row>
    <row r="218" customFormat="false" ht="12.75" hidden="false" customHeight="false" outlineLevel="0" collapsed="false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6"/>
      <c r="Z218" s="33" t="n">
        <f aca="false">Z217+1</f>
        <v>205</v>
      </c>
    </row>
    <row r="219" customFormat="false" ht="12.75" hidden="false" customHeight="false" outlineLevel="0" collapsed="false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6"/>
      <c r="Z219" s="33" t="n">
        <f aca="false">Z218+1</f>
        <v>206</v>
      </c>
    </row>
    <row r="220" customFormat="false" ht="12.75" hidden="false" customHeight="false" outlineLevel="0" collapsed="false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6"/>
      <c r="Z220" s="33" t="n">
        <f aca="false">Z219+1</f>
        <v>207</v>
      </c>
    </row>
    <row r="221" customFormat="false" ht="12.75" hidden="false" customHeight="false" outlineLevel="0" collapsed="false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6"/>
      <c r="Z221" s="33" t="n">
        <f aca="false">Z220+1</f>
        <v>208</v>
      </c>
    </row>
    <row r="222" customFormat="false" ht="12.75" hidden="false" customHeight="false" outlineLevel="0" collapsed="false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6"/>
      <c r="Z222" s="33" t="n">
        <f aca="false">Z221+1</f>
        <v>209</v>
      </c>
    </row>
    <row r="223" customFormat="false" ht="12.75" hidden="false" customHeight="false" outlineLevel="0" collapsed="false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6"/>
      <c r="Z223" s="33" t="n">
        <f aca="false">Z222+1</f>
        <v>210</v>
      </c>
    </row>
    <row r="224" customFormat="false" ht="12.75" hidden="false" customHeight="false" outlineLevel="0" collapsed="false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6"/>
      <c r="Z224" s="33" t="n">
        <f aca="false">Z223+1</f>
        <v>211</v>
      </c>
    </row>
    <row r="225" customFormat="false" ht="12.75" hidden="false" customHeight="false" outlineLevel="0" collapsed="false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6"/>
      <c r="Z225" s="33" t="n">
        <f aca="false">Z224+1</f>
        <v>212</v>
      </c>
    </row>
    <row r="226" customFormat="false" ht="12.75" hidden="false" customHeight="false" outlineLevel="0" collapsed="false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6"/>
      <c r="Z226" s="33" t="n">
        <f aca="false">Z225+1</f>
        <v>213</v>
      </c>
    </row>
    <row r="227" customFormat="false" ht="12.75" hidden="false" customHeight="false" outlineLevel="0" collapsed="false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6"/>
      <c r="Z227" s="33" t="n">
        <f aca="false">Z226+1</f>
        <v>214</v>
      </c>
    </row>
    <row r="228" customFormat="false" ht="12.75" hidden="false" customHeight="false" outlineLevel="0" collapsed="false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6"/>
      <c r="Z228" s="33" t="n">
        <f aca="false">Z227+1</f>
        <v>215</v>
      </c>
    </row>
    <row r="229" customFormat="false" ht="12.75" hidden="false" customHeight="false" outlineLevel="0" collapsed="false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6"/>
      <c r="Z229" s="33" t="n">
        <f aca="false">Z228+1</f>
        <v>216</v>
      </c>
    </row>
    <row r="230" customFormat="false" ht="12.75" hidden="false" customHeight="false" outlineLevel="0" collapsed="false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6"/>
      <c r="Z230" s="33" t="n">
        <f aca="false">Z229+1</f>
        <v>217</v>
      </c>
    </row>
    <row r="231" customFormat="false" ht="12.75" hidden="false" customHeight="false" outlineLevel="0" collapsed="false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6"/>
      <c r="Z231" s="33" t="n">
        <f aca="false">Z230+1</f>
        <v>218</v>
      </c>
    </row>
    <row r="232" customFormat="false" ht="12.75" hidden="false" customHeight="false" outlineLevel="0" collapsed="false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6"/>
      <c r="Z232" s="33" t="n">
        <f aca="false">Z231+1</f>
        <v>219</v>
      </c>
    </row>
    <row r="233" customFormat="false" ht="12.75" hidden="false" customHeight="false" outlineLevel="0" collapsed="false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6"/>
      <c r="Z233" s="33" t="n">
        <f aca="false">Z232+1</f>
        <v>220</v>
      </c>
    </row>
    <row r="234" customFormat="false" ht="12.75" hidden="false" customHeight="false" outlineLevel="0" collapsed="false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6"/>
      <c r="Z234" s="33" t="n">
        <f aca="false">Z233+1</f>
        <v>221</v>
      </c>
    </row>
    <row r="235" customFormat="false" ht="12.75" hidden="false" customHeight="false" outlineLevel="0" collapsed="false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6"/>
      <c r="Z235" s="33" t="n">
        <f aca="false">Z234+1</f>
        <v>222</v>
      </c>
    </row>
    <row r="236" customFormat="false" ht="12.75" hidden="false" customHeight="false" outlineLevel="0" collapsed="false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6"/>
      <c r="Z236" s="33" t="n">
        <f aca="false">Z235+1</f>
        <v>223</v>
      </c>
    </row>
    <row r="237" customFormat="false" ht="12.75" hidden="false" customHeight="false" outlineLevel="0" collapsed="false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6"/>
      <c r="Z237" s="33" t="n">
        <f aca="false">Z236+1</f>
        <v>224</v>
      </c>
    </row>
    <row r="238" customFormat="false" ht="12.75" hidden="false" customHeight="false" outlineLevel="0" collapsed="false">
      <c r="Z238" s="33" t="n">
        <f aca="false">Z237+1</f>
        <v>225</v>
      </c>
    </row>
    <row r="239" customFormat="false" ht="12.75" hidden="false" customHeight="false" outlineLevel="0" collapsed="false">
      <c r="Z239" s="33" t="n">
        <f aca="false">Z238+1</f>
        <v>226</v>
      </c>
    </row>
    <row r="240" customFormat="false" ht="12.75" hidden="false" customHeight="false" outlineLevel="0" collapsed="false">
      <c r="Z240" s="33" t="n">
        <f aca="false">Z239+1</f>
        <v>227</v>
      </c>
    </row>
    <row r="241" customFormat="false" ht="12.75" hidden="false" customHeight="false" outlineLevel="0" collapsed="false">
      <c r="Z241" s="33" t="n">
        <f aca="false">Z240+1</f>
        <v>228</v>
      </c>
    </row>
    <row r="242" customFormat="false" ht="12.75" hidden="false" customHeight="false" outlineLevel="0" collapsed="false">
      <c r="Z242" s="33" t="n">
        <f aca="false">Z241+1</f>
        <v>229</v>
      </c>
    </row>
    <row r="243" customFormat="false" ht="12.75" hidden="false" customHeight="false" outlineLevel="0" collapsed="false">
      <c r="Z243" s="33" t="n">
        <f aca="false">Z242+1</f>
        <v>230</v>
      </c>
    </row>
    <row r="244" customFormat="false" ht="12.75" hidden="false" customHeight="false" outlineLevel="0" collapsed="false">
      <c r="Z244" s="33" t="n">
        <f aca="false">Z243+1</f>
        <v>231</v>
      </c>
    </row>
    <row r="245" customFormat="false" ht="12.75" hidden="false" customHeight="false" outlineLevel="0" collapsed="false">
      <c r="Z245" s="33" t="n">
        <f aca="false">Z244+1</f>
        <v>232</v>
      </c>
    </row>
    <row r="246" customFormat="false" ht="12.75" hidden="false" customHeight="false" outlineLevel="0" collapsed="false">
      <c r="Z246" s="33" t="n">
        <f aca="false">Z245+1</f>
        <v>233</v>
      </c>
    </row>
    <row r="247" customFormat="false" ht="12.75" hidden="false" customHeight="false" outlineLevel="0" collapsed="false">
      <c r="Z247" s="33" t="n">
        <f aca="false">Z246+1</f>
        <v>234</v>
      </c>
    </row>
    <row r="248" customFormat="false" ht="12.75" hidden="false" customHeight="false" outlineLevel="0" collapsed="false">
      <c r="Z248" s="33" t="n">
        <f aca="false">Z247+1</f>
        <v>235</v>
      </c>
    </row>
    <row r="249" customFormat="false" ht="12.75" hidden="false" customHeight="false" outlineLevel="0" collapsed="false">
      <c r="Z249" s="33" t="n">
        <f aca="false">Z248+1</f>
        <v>236</v>
      </c>
    </row>
    <row r="250" customFormat="false" ht="12.75" hidden="false" customHeight="false" outlineLevel="0" collapsed="false">
      <c r="Z250" s="33" t="n">
        <f aca="false">Z249+1</f>
        <v>237</v>
      </c>
    </row>
    <row r="251" customFormat="false" ht="12.75" hidden="false" customHeight="false" outlineLevel="0" collapsed="false">
      <c r="Z251" s="33" t="n">
        <f aca="false">Z250+1</f>
        <v>238</v>
      </c>
    </row>
    <row r="252" customFormat="false" ht="12.75" hidden="false" customHeight="false" outlineLevel="0" collapsed="false">
      <c r="Z252" s="33" t="n">
        <f aca="false">Z251+1</f>
        <v>239</v>
      </c>
    </row>
    <row r="253" customFormat="false" ht="12.75" hidden="false" customHeight="false" outlineLevel="0" collapsed="false">
      <c r="Z253" s="33" t="n">
        <f aca="false">Z252+1</f>
        <v>240</v>
      </c>
    </row>
    <row r="254" customFormat="false" ht="12.75" hidden="false" customHeight="false" outlineLevel="0" collapsed="false">
      <c r="Z254" s="33" t="n">
        <f aca="false">Z253+1</f>
        <v>241</v>
      </c>
    </row>
    <row r="255" customFormat="false" ht="12.75" hidden="false" customHeight="false" outlineLevel="0" collapsed="false">
      <c r="Z255" s="33" t="n">
        <f aca="false">Z254+1</f>
        <v>242</v>
      </c>
    </row>
    <row r="256" customFormat="false" ht="12.75" hidden="false" customHeight="false" outlineLevel="0" collapsed="false">
      <c r="Z256" s="33" t="n">
        <f aca="false">Z255+1</f>
        <v>243</v>
      </c>
    </row>
    <row r="257" customFormat="false" ht="12.75" hidden="false" customHeight="false" outlineLevel="0" collapsed="false">
      <c r="Z257" s="33" t="n">
        <f aca="false">Z256+1</f>
        <v>244</v>
      </c>
    </row>
    <row r="258" customFormat="false" ht="12.75" hidden="false" customHeight="false" outlineLevel="0" collapsed="false">
      <c r="Z258" s="33" t="n">
        <f aca="false">Z257+1</f>
        <v>245</v>
      </c>
    </row>
    <row r="259" customFormat="false" ht="12.75" hidden="false" customHeight="false" outlineLevel="0" collapsed="false">
      <c r="Z259" s="33" t="n">
        <f aca="false">Z258+1</f>
        <v>246</v>
      </c>
    </row>
    <row r="260" customFormat="false" ht="12.75" hidden="false" customHeight="false" outlineLevel="0" collapsed="false">
      <c r="Z260" s="33" t="n">
        <f aca="false">Z259+1</f>
        <v>247</v>
      </c>
    </row>
    <row r="261" customFormat="false" ht="12.75" hidden="false" customHeight="false" outlineLevel="0" collapsed="false">
      <c r="Z261" s="33" t="n">
        <f aca="false">Z260+1</f>
        <v>248</v>
      </c>
    </row>
    <row r="262" customFormat="false" ht="12.75" hidden="false" customHeight="false" outlineLevel="0" collapsed="false">
      <c r="Z262" s="33" t="n">
        <f aca="false">Z261+1</f>
        <v>249</v>
      </c>
    </row>
    <row r="263" customFormat="false" ht="12.75" hidden="false" customHeight="false" outlineLevel="0" collapsed="false">
      <c r="Z263" s="33" t="n">
        <f aca="false">Z262+1</f>
        <v>250</v>
      </c>
    </row>
    <row r="264" customFormat="false" ht="12.75" hidden="false" customHeight="false" outlineLevel="0" collapsed="false">
      <c r="Z264" s="33" t="n">
        <f aca="false">Z263+1</f>
        <v>251</v>
      </c>
    </row>
    <row r="265" customFormat="false" ht="12.75" hidden="false" customHeight="false" outlineLevel="0" collapsed="false">
      <c r="Z265" s="33" t="n">
        <f aca="false">Z264+1</f>
        <v>252</v>
      </c>
    </row>
    <row r="266" customFormat="false" ht="12.75" hidden="false" customHeight="false" outlineLevel="0" collapsed="false">
      <c r="Z266" s="33" t="n">
        <f aca="false">Z265+1</f>
        <v>253</v>
      </c>
    </row>
    <row r="267" customFormat="false" ht="12.75" hidden="false" customHeight="false" outlineLevel="0" collapsed="false">
      <c r="Z267" s="33" t="n">
        <f aca="false">Z266+1</f>
        <v>254</v>
      </c>
    </row>
    <row r="268" customFormat="false" ht="12.75" hidden="false" customHeight="false" outlineLevel="0" collapsed="false">
      <c r="Z268" s="33" t="n">
        <f aca="false">Z267+1</f>
        <v>255</v>
      </c>
    </row>
  </sheetData>
  <sheetProtection sheet="true" password="cc77" objects="true" scenarios="true"/>
  <mergeCells count="8">
    <mergeCell ref="AD14:AD20"/>
    <mergeCell ref="A23:A29"/>
    <mergeCell ref="AC24:AC28"/>
    <mergeCell ref="A35:A51"/>
    <mergeCell ref="J47:K47"/>
    <mergeCell ref="H70:I70"/>
    <mergeCell ref="V126:W126"/>
    <mergeCell ref="X126:Y126"/>
  </mergeCells>
  <dataValidations count="13">
    <dataValidation allowBlank="true" errorStyle="stop" operator="between" showDropDown="false" showErrorMessage="true" showInputMessage="false" sqref="G32" type="list">
      <formula1>$AA$3:$AA$5</formula1>
      <formula2>0</formula2>
    </dataValidation>
    <dataValidation allowBlank="true" errorStyle="stop" operator="between" showDropDown="false" showErrorMessage="true" showInputMessage="false" sqref="D48" type="list">
      <formula1>$AJ$3:$AJ$4</formula1>
      <formula2>0</formula2>
    </dataValidation>
    <dataValidation allowBlank="true" errorStyle="stop" operator="between" prompt="Select platform requested" showDropDown="false" showErrorMessage="true" showInputMessage="true" sqref="A32" type="none">
      <formula1>0</formula1>
      <formula2>0</formula2>
    </dataValidation>
    <dataValidation allowBlank="true" errorStyle="stop" operator="between" prompt="Choose the number of licenses requested" showDropDown="false" showErrorMessage="true" showInputMessage="false" sqref="F23:F31" type="list">
      <formula1>$AA$13:$AA$43</formula1>
      <formula2>0</formula2>
    </dataValidation>
    <dataValidation allowBlank="true" errorStyle="stop" operator="between" prompt="Licenses already owned&#10; 7+ do not affect quantity discount, price floor is at 20% of list price. " showDropDown="false" showErrorMessage="true" showInputMessage="true" sqref="E23:E31" type="list">
      <formula1>$Z$13:$Z$263</formula1>
      <formula2>0</formula2>
    </dataValidation>
    <dataValidation allowBlank="true" errorStyle="stop" operator="between" showDropDown="false" showErrorMessage="true" showInputMessage="false" sqref="E20" type="list">
      <formula1>$AL$3:$AL$4</formula1>
      <formula2>0</formula2>
    </dataValidation>
    <dataValidation allowBlank="true" errorStyle="stop" operator="between" prompt="Select platform requested" showDropDown="false" showErrorMessage="true" showInputMessage="true" sqref="D47 D49" type="list">
      <formula1>$AI$3:$AI$9</formula1>
      <formula2>0</formula2>
    </dataValidation>
    <dataValidation allowBlank="true" errorStyle="stop" operator="between" prompt="Select the number of site where license is already being licensed" showDropDown="false" showErrorMessage="true" showInputMessage="false" sqref="G23:G31" type="list">
      <formula1>$AA$3:$AA$5</formula1>
      <formula2>0</formula2>
    </dataValidation>
    <dataValidation allowBlank="true" errorStyle="stop" operator="between" prompt="Select type of product&#10;" showDropDown="false" showErrorMessage="true" showInputMessage="false" sqref="D23:D31" type="list">
      <formula1>$AB$3:$AB$4</formula1>
      <formula2>0</formula2>
    </dataValidation>
    <dataValidation allowBlank="true" errorStyle="stop" operator="between" prompt="Select type of license&#10;Server&#10;Workstation &#10;for Object code library only" showDropDown="false" showErrorMessage="true" showInputMessage="false" sqref="C23:C31" type="list">
      <formula1>$T$121:$T$123</formula1>
      <formula2>0</formula2>
    </dataValidation>
    <dataValidation allowBlank="true" errorStyle="stop" operator="between" prompt="Select the product requested" showDropDown="false" showErrorMessage="true" showInputMessage="true" sqref="B23" type="list">
      <formula1>$T$3:$T$99</formula1>
      <formula2>0</formula2>
    </dataValidation>
    <dataValidation allowBlank="true" errorStyle="stop" operator="between" prompt="Select the product requested" showDropDown="false" showErrorMessage="true" showInputMessage="true" sqref="B24:B29" type="list">
      <formula1>$T$3:$T$101</formula1>
      <formula2>0</formula2>
    </dataValidation>
    <dataValidation allowBlank="true" errorStyle="stop" operator="between" prompt="Select the product requested" showDropDown="false" showErrorMessage="true" showInputMessage="true" sqref="B30:B31" type="list">
      <formula1>$T$104:$T$106</formula1>
      <formula2>0</formula2>
    </dataValidation>
  </dataValidations>
  <printOptions headings="false" gridLines="false" gridLinesSet="true" horizontalCentered="false" verticalCentered="false"/>
  <pageMargins left="0.640277777777778" right="0.6" top="1.24027777777778" bottom="1.37013888888889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32">
              <controlPr defaultSize="0" print="false" autoFill="0" autoPict="0" macro="Module1.Print_quote">
                <anchor moveWithCells="true" sizeWithCells="false">
                  <from>
                    <xdr:col>3</xdr:col>
                    <xdr:colOff>744120</xdr:colOff>
                    <xdr:row>2</xdr:row>
                    <xdr:rowOff>190440</xdr:rowOff>
                  </from>
                  <to>
                    <xdr:col>4</xdr:col>
                    <xdr:colOff>766440</xdr:colOff>
                    <xdr:row>4</xdr:row>
                    <xdr:rowOff>66960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2001-04-04T12:39:42Z</dcterms:created>
  <dc:creator>Laurent Birade</dc:creator>
  <dc:description/>
  <dc:language>en-US</dc:language>
  <cp:lastModifiedBy>stacey</cp:lastModifiedBy>
  <cp:lastPrinted>2001-08-14T17:54:35Z</cp:lastPrinted>
  <dcterms:modified xsi:type="dcterms:W3CDTF">2001-08-14T17:56:22Z</dcterms:modified>
  <cp:revision>0</cp:revision>
  <dc:subject/>
  <dc:title/>
</cp:coreProperties>
</file>