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cap ex estimate" sheetId="1" state="hidden" r:id="rId3"/>
    <sheet name="COVER" sheetId="2" state="hidden" r:id="rId4"/>
    <sheet name="INCOME STATEMENT" sheetId="3" state="hidden" r:id="rId5"/>
    <sheet name="ETS IS" sheetId="4" state="visible" r:id="rId6"/>
    <sheet name="ETS BURN" sheetId="5" state="visible" r:id="rId7"/>
    <sheet name="Sheet9" sheetId="6" state="hidden" r:id="rId8"/>
    <sheet name="Sheet8" sheetId="7" state="hidden" r:id="rId9"/>
    <sheet name="Sheet11" sheetId="8" state="hidden" r:id="rId10"/>
    <sheet name="Sheet7" sheetId="9" state="hidden" r:id="rId11"/>
    <sheet name="Sheet6" sheetId="10" state="hidden" r:id="rId12"/>
    <sheet name="Sheet3" sheetId="11" state="hidden" r:id="rId13"/>
    <sheet name="ETS EXP" sheetId="12" state="visible" r:id="rId14"/>
    <sheet name="ETS OFF BS" sheetId="13" state="visible" r:id="rId15"/>
  </sheets>
  <definedNames>
    <definedName function="false" hidden="false" localSheetId="1" name="_xlnm.Print_Area" vbProcedure="false">COVER!$A$1:$I$4</definedName>
    <definedName function="false" hidden="false" localSheetId="4" name="_xlnm.Print_Area" vbProcedure="false">'ETS BURN'!$A$1:$AN$41</definedName>
    <definedName function="false" hidden="false" localSheetId="11" name="_xlnm.Print_Area" vbProcedure="false">'ETS EXP'!$A$1:$AH$40</definedName>
    <definedName function="false" hidden="false" localSheetId="3" name="_xlnm.Print_Area" vbProcedure="false">'ETS IS'!$A$3:$M$25</definedName>
    <definedName function="false" hidden="false" localSheetId="12" name="_xlnm.Print_Area" vbProcedure="false">'ETS OFF BS'!$A$1:$D$16</definedName>
    <definedName function="false" hidden="false" localSheetId="2" name="_xlnm.Print_Area" vbProcedure="false">'INCOME STATEMENT'!$A$2:$C$40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<sst xmlns="http://schemas.openxmlformats.org/spreadsheetml/2006/main" count="137" uniqueCount="106">
  <si>
    <t xml:space="preserve">Estimate of Capitalization Amount</t>
  </si>
  <si>
    <t xml:space="preserve">Year-to-date May 2001</t>
  </si>
  <si>
    <t xml:space="preserve">First quarter capitalization</t>
  </si>
  <si>
    <t xml:space="preserve">Estimate for April/May based on Second quarter forecast</t>
  </si>
  <si>
    <t xml:space="preserve">Financial Summary</t>
  </si>
  <si>
    <t xml:space="preserve">Highly Confidential - DO NOT DISTRIBUTE</t>
  </si>
  <si>
    <t xml:space="preserve">Monthly Cash Burn By Business Unit</t>
  </si>
  <si>
    <t xml:space="preserve">Beginning Cash Balance - 9/30/02</t>
  </si>
  <si>
    <t xml:space="preserve">ENA</t>
  </si>
  <si>
    <t xml:space="preserve">EGM</t>
  </si>
  <si>
    <t xml:space="preserve">EGS</t>
  </si>
  <si>
    <t xml:space="preserve">EIM</t>
  </si>
  <si>
    <t xml:space="preserve">Europe</t>
  </si>
  <si>
    <t xml:space="preserve">EBS</t>
  </si>
  <si>
    <t xml:space="preserve">ENW</t>
  </si>
  <si>
    <t xml:space="preserve">EES</t>
  </si>
  <si>
    <t xml:space="preserve">EPI</t>
  </si>
  <si>
    <t xml:space="preserve">Accelerator</t>
  </si>
  <si>
    <t xml:space="preserve">Corp</t>
  </si>
  <si>
    <t xml:space="preserve">Total Monthly Cash Burn</t>
  </si>
  <si>
    <t xml:space="preserve">(3)</t>
  </si>
  <si>
    <t xml:space="preserve">September</t>
  </si>
  <si>
    <t xml:space="preserve">Gross Margin by Business Unit</t>
  </si>
  <si>
    <t xml:space="preserve">Year-to-Date</t>
  </si>
  <si>
    <t xml:space="preserve">ETS </t>
  </si>
  <si>
    <t xml:space="preserve">EGAS</t>
  </si>
  <si>
    <t xml:space="preserve">PGE</t>
  </si>
  <si>
    <t xml:space="preserve">EOTT</t>
  </si>
  <si>
    <t xml:space="preserve">EREC</t>
  </si>
  <si>
    <t xml:space="preserve">Azurix/Wessex</t>
  </si>
  <si>
    <t xml:space="preserve">EEOS</t>
  </si>
  <si>
    <t xml:space="preserve">Other</t>
  </si>
  <si>
    <t xml:space="preserve">Total Gross Margin</t>
  </si>
  <si>
    <t xml:space="preserve">Operating Expenses</t>
  </si>
  <si>
    <t xml:space="preserve">Depreciation and Amortization</t>
  </si>
  <si>
    <t xml:space="preserve">Taxes Other Than Income</t>
  </si>
  <si>
    <t xml:space="preserve">Other Income (Loss)</t>
  </si>
  <si>
    <t xml:space="preserve">Income / (Loss) Before Interest &amp; Taxes</t>
  </si>
  <si>
    <t xml:space="preserve">Forecast Cash Activity</t>
  </si>
  <si>
    <t xml:space="preserve">Headcount</t>
  </si>
  <si>
    <t xml:space="preserve">YTD</t>
  </si>
  <si>
    <t xml:space="preserve">2001 Third C.E. </t>
  </si>
  <si>
    <t xml:space="preserve">2002 Operating Plan</t>
  </si>
  <si>
    <t xml:space="preserve">Actual (9/30)</t>
  </si>
  <si>
    <t xml:space="preserve">Cash Activity</t>
  </si>
  <si>
    <t xml:space="preserve">Oct.</t>
  </si>
  <si>
    <t xml:space="preserve">Nov.</t>
  </si>
  <si>
    <t xml:space="preserve">Dec.</t>
  </si>
  <si>
    <t xml:space="preserve">Jan.</t>
  </si>
  <si>
    <t xml:space="preserve">Feb.</t>
  </si>
  <si>
    <t xml:space="preserve">March</t>
  </si>
  <si>
    <t xml:space="preserve">Apr.</t>
  </si>
  <si>
    <t xml:space="preserve">May</t>
  </si>
  <si>
    <t xml:space="preserve">June</t>
  </si>
  <si>
    <t xml:space="preserve">July</t>
  </si>
  <si>
    <t xml:space="preserve">Aug.</t>
  </si>
  <si>
    <t xml:space="preserve">Sep.</t>
  </si>
  <si>
    <t xml:space="preserve">Comments</t>
  </si>
  <si>
    <t xml:space="preserve">ETS (NNG,TBPL &amp; TW only)</t>
  </si>
  <si>
    <t xml:space="preserve">   Total - Receipts</t>
  </si>
  <si>
    <t xml:space="preserve">       - Disbursements</t>
  </si>
  <si>
    <t xml:space="preserve">       - Corp. Activity (Assumed Cash) 1/</t>
  </si>
  <si>
    <t xml:space="preserve">Analysts/Associates</t>
  </si>
  <si>
    <t xml:space="preserve">   Subtotal</t>
  </si>
  <si>
    <t xml:space="preserve">Add: Corporate Allocations Included Above</t>
  </si>
  <si>
    <t xml:space="preserve">   Net Cash Inflow / (Outflow) Rate</t>
  </si>
  <si>
    <t xml:space="preserve">   1/  Primarily Includes Payroll &amp; Benefit Costs, Federal &amp; State Income Taxes and Intercompany Allocated Expenses.</t>
  </si>
  <si>
    <t xml:space="preserve">   Total NNG &amp; TBPL - Receipts</t>
  </si>
  <si>
    <t xml:space="preserve">       - Corporate Activity (Assumed Cash)</t>
  </si>
  <si>
    <t xml:space="preserve">   Net NNG &amp; TBPL Cash Inflow / (Outflow)</t>
  </si>
  <si>
    <t xml:space="preserve">   Total TW - Receipts</t>
  </si>
  <si>
    <t xml:space="preserve">       - Disbursements (6/01 Debt Retirement $150.0)</t>
  </si>
  <si>
    <t xml:space="preserve">   Net TW Cash Inflow / (Outflow)</t>
  </si>
  <si>
    <t xml:space="preserve">  **  Above Cash Flow Data Excludes $1.5 Billion Receipt from Sale of NNG Preferred Stock and the Net Impact for $1.0 Billion in New Loans on Both NNG &amp; TW  **</t>
  </si>
  <si>
    <t xml:space="preserve">Total</t>
  </si>
  <si>
    <t xml:space="preserve">Salaries</t>
  </si>
  <si>
    <t xml:space="preserve">Benefits</t>
  </si>
  <si>
    <t xml:space="preserve">Payroll Taxes</t>
  </si>
  <si>
    <t xml:space="preserve">Corporate Allocations &amp; Other</t>
  </si>
  <si>
    <t xml:space="preserve">Travel</t>
  </si>
  <si>
    <t xml:space="preserve">Employee-Related Communications</t>
  </si>
  <si>
    <t xml:space="preserve">Other Employee Expenses</t>
  </si>
  <si>
    <t xml:space="preserve">Supplies and Computer Expenses</t>
  </si>
  <si>
    <t xml:space="preserve">Rent &amp; Utilities</t>
  </si>
  <si>
    <t xml:space="preserve">Subtotal</t>
  </si>
  <si>
    <t xml:space="preserve">Depreciation &amp; Amortization (NNG, TBPL &amp; TW)</t>
  </si>
  <si>
    <t xml:space="preserve">Amortizations</t>
  </si>
  <si>
    <t xml:space="preserve">Taxes Other Than Income (NNG, TBPL &amp; TW)</t>
  </si>
  <si>
    <t xml:space="preserve">Outside Services </t>
  </si>
  <si>
    <t xml:space="preserve">Advertising </t>
  </si>
  <si>
    <t xml:space="preserve">   Other</t>
  </si>
  <si>
    <t xml:space="preserve">2001 / 2002 Forecast Expense</t>
  </si>
  <si>
    <t xml:space="preserve">Depreciation &amp; Amortization - NNG</t>
  </si>
  <si>
    <t xml:space="preserve">                        - TBPL</t>
  </si>
  <si>
    <t xml:space="preserve">                        - TW</t>
  </si>
  <si>
    <t xml:space="preserve">   Total Depreciation &amp; Amortization </t>
  </si>
  <si>
    <t xml:space="preserve">Taxes Other Than Income - NNG</t>
  </si>
  <si>
    <t xml:space="preserve">   Total 'Taxes Other Than Income </t>
  </si>
  <si>
    <t xml:space="preserve">Contingencies</t>
  </si>
  <si>
    <t xml:space="preserve">Sub total</t>
  </si>
  <si>
    <t xml:space="preserve">Commitments</t>
  </si>
  <si>
    <t xml:space="preserve">Liquidation %</t>
  </si>
  <si>
    <t xml:space="preserve">Expected $</t>
  </si>
  <si>
    <t xml:space="preserve">total</t>
  </si>
  <si>
    <t xml:space="preserve">TOTAL Commitments and Contingencies</t>
  </si>
  <si>
    <t xml:space="preserve">TOTAL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</si>
</sst>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* #,##0_);_(* \(#,##0\);_(* \-_);_(@_)"/>
    <numFmt numFmtId="166" formatCode="@"/>
    <numFmt numFmtId="167" formatCode="[$$]#,##0.0_);\([$$]#,##0.0\);[$$]#,##0.0_);@_)"/>
    <numFmt numFmtId="168" formatCode="_(\$* #,##0.0_);_(\$* \(#,##0.0\);_(\$* \-?_);_(@_)"/>
    <numFmt numFmtId="169" formatCode="_(* #,##0.0_);_(* \(#,##0.0\);_(* \-?_);_(@_)"/>
    <numFmt numFmtId="170" formatCode="_(* #,##0_);_(* \(#,##0\);_(* \-?_);_(@_)"/>
    <numFmt numFmtId="171" formatCode="_(\$* #,##0_);_(\$* \(#,##0\);_(\$* \-_);_(@_)"/>
    <numFmt numFmtId="172" formatCode="_(* #,##0.00_);_(* \(#,##0.00\);_(* \-??_);_(@_)"/>
    <numFmt numFmtId="173" formatCode="_(* #,##0_);_(* \(#,##0\);_(* \-??_);_(@_)"/>
    <numFmt numFmtId="174" formatCode="#,##0.0_);\(#,##0.0\)"/>
    <numFmt numFmtId="175" formatCode="#,##0_);\(#,##0\);#,##0_);@_)"/>
    <numFmt numFmtId="176" formatCode="_(\$* #,##0.00_);_(\$* \(#,##0.00\);_(\$* \-??_);_(@_)"/>
    <numFmt numFmtId="177" formatCode="[$$]#,##0_);\([$$]#,##0\);[$$]#,##0_);@_)"/>
    <numFmt numFmtId="178" formatCode="\$#,##0"/>
    <numFmt numFmtId="179" formatCode="_(\$* #,##0_);_(\$* \(#,##0\);_(\$* \-??_);_(@_)"/>
    <numFmt numFmtId="180" formatCode="#,##0.0"/>
    <numFmt numFmtId="181" formatCode="\$#,##0.0"/>
    <numFmt numFmtId="182" formatCode="\$#,##0_);[RED]&quot;($&quot;#,##0\)"/>
    <numFmt numFmtId="183" formatCode="[$-409]mmm\-yy"/>
    <numFmt numFmtId="184" formatCode="0%"/>
    <numFmt numFmtId="185" formatCode="#,##0.0_);\(#,##0.0\);#,##0.0_);@_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1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  <font>
      <sz val="10"/>
      <color rgb="FF0000FF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0000FF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FF"/>
      <name val="Times New Roman"/>
      <family val="1"/>
    </font>
    <font>
      <sz val="11"/>
      <name val="Times New Roman"/>
      <family val="1"/>
    </font>
    <font>
      <b val="true"/>
      <u val="singl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left" vertical="top" textRotation="0" wrapText="false" indent="4" shrinkToFit="false"/>
      <protection locked="true" hidden="false"/>
    </xf>
    <xf numFmtId="169" fontId="10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4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5" fillId="0" borderId="3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0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74" fontId="1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1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0" fontId="1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2" shrinkToFit="false"/>
      <protection locked="true" hidden="false"/>
    </xf>
    <xf numFmtId="174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7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1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2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5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9" fontId="1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2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21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5" fontId="21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4" fontId="2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5" fontId="21" fillId="0" borderId="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oss margi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.56"/>
    <col collapsed="false" customWidth="true" hidden="false" outlineLevel="0" max="9" min="9" style="0" width="2.42"/>
    <col collapsed="false" customWidth="true" hidden="false" outlineLevel="0" max="10" min="1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10" customFormat="false" ht="12.75" hidden="false" customHeight="false" outlineLevel="0" collapsed="false">
      <c r="A10" s="0" t="s">
        <v>2</v>
      </c>
      <c r="J10" s="1" t="n">
        <v>9183</v>
      </c>
    </row>
    <row r="11" customFormat="false" ht="12.75" hidden="false" customHeight="false" outlineLevel="0" collapsed="false">
      <c r="A11" s="0" t="s">
        <v>3</v>
      </c>
      <c r="J11" s="3" t="n">
        <f aca="false">(4920/3)*2</f>
        <v>3280</v>
      </c>
    </row>
    <row r="12" customFormat="false" ht="12.75" hidden="false" customHeight="false" outlineLevel="0" collapsed="false">
      <c r="J12" s="1" t="n">
        <f aca="false">SUM(J10:J11)</f>
        <v>12463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D2" activePane="bottomRight" state="frozen"/>
      <selection pane="topLeft" activeCell="A1" activeCellId="0" sqref="A1"/>
      <selection pane="topRight" activeCell="D1" activeCellId="0" sqref="D1"/>
      <selection pane="bottomLeft" activeCell="A2" activeCellId="0" sqref="A2"/>
      <selection pane="bottomRight" activeCell="F5" activeCellId="0" sqref="F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7.7"/>
    <col collapsed="false" customWidth="true" hidden="false" outlineLevel="0" max="4" min="4" style="6" width="1.7"/>
    <col collapsed="false" customWidth="true" hidden="false" outlineLevel="0" max="5" min="5" style="6" width="7.7"/>
    <col collapsed="false" customWidth="true" hidden="false" outlineLevel="0" max="6" min="6" style="6" width="1.7"/>
    <col collapsed="false" customWidth="true" hidden="false" outlineLevel="0" max="7" min="7" style="6" width="7.7"/>
    <col collapsed="false" customWidth="true" hidden="false" outlineLevel="0" max="8" min="8" style="6" width="1.7"/>
    <col collapsed="false" customWidth="true" hidden="false" outlineLevel="0" max="9" min="9" style="6" width="7.7"/>
    <col collapsed="false" customWidth="true" hidden="false" outlineLevel="0" max="10" min="10" style="6" width="1.7"/>
    <col collapsed="false" customWidth="true" hidden="false" outlineLevel="0" max="11" min="11" style="6" width="7.7"/>
    <col collapsed="false" customWidth="true" hidden="false" outlineLevel="0" max="12" min="12" style="6" width="1.7"/>
    <col collapsed="false" customWidth="true" hidden="false" outlineLevel="0" max="13" min="13" style="6" width="7.7"/>
    <col collapsed="false" customWidth="true" hidden="false" outlineLevel="0" max="14" min="14" style="6" width="1.7"/>
    <col collapsed="false" customWidth="true" hidden="false" outlineLevel="0" max="15" min="15" style="6" width="7.7"/>
    <col collapsed="false" customWidth="true" hidden="false" outlineLevel="0" max="16" min="16" style="6" width="1.7"/>
    <col collapsed="false" customWidth="true" hidden="false" outlineLevel="0" max="17" min="17" style="6" width="7.7"/>
    <col collapsed="false" customWidth="true" hidden="false" outlineLevel="0" max="18" min="18" style="6" width="1.7"/>
    <col collapsed="false" customWidth="true" hidden="false" outlineLevel="0" max="19" min="19" style="6" width="7.7"/>
    <col collapsed="false" customWidth="true" hidden="false" outlineLevel="0" max="20" min="20" style="6" width="1.7"/>
    <col collapsed="false" customWidth="true" hidden="false" outlineLevel="0" max="21" min="21" style="6" width="7.7"/>
    <col collapsed="false" customWidth="true" hidden="false" outlineLevel="0" max="22" min="22" style="6" width="1.7"/>
    <col collapsed="false" customWidth="true" hidden="false" outlineLevel="0" max="23" min="23" style="6" width="7.7"/>
    <col collapsed="false" customWidth="true" hidden="false" outlineLevel="0" max="24" min="24" style="6" width="1.7"/>
    <col collapsed="false" customWidth="true" hidden="false" outlineLevel="0" max="25" min="25" style="6" width="7.7"/>
    <col collapsed="false" customWidth="true" hidden="false" outlineLevel="0" max="26" min="26" style="6" width="1.7"/>
    <col collapsed="false" customWidth="true" hidden="false" outlineLevel="0" max="27" min="27" style="6" width="7.7"/>
    <col collapsed="false" customWidth="true" hidden="false" outlineLevel="0" max="28" min="28" style="6" width="1.7"/>
    <col collapsed="false" customWidth="true" hidden="false" outlineLevel="0" max="29" min="29" style="6" width="7.7"/>
    <col collapsed="false" customWidth="true" hidden="false" outlineLevel="0" max="30" min="30" style="6" width="1.7"/>
    <col collapsed="false" customWidth="true" hidden="false" outlineLevel="0" max="31" min="31" style="6" width="7.7"/>
    <col collapsed="false" customWidth="true" hidden="false" outlineLevel="0" max="32" min="32" style="6" width="2.7"/>
    <col collapsed="false" customWidth="true" hidden="false" outlineLevel="0" max="33" min="33" style="6" width="10.71"/>
    <col collapsed="false" customWidth="true" hidden="false" outlineLevel="0" max="34" min="34" style="6" width="20.7"/>
    <col collapsed="false" customWidth="false" hidden="false" outlineLevel="0" max="35" min="35" style="6" width="9.14"/>
    <col collapsed="false" customWidth="true" hidden="false" outlineLevel="0" max="36" min="36" style="6" width="11.28"/>
    <col collapsed="false" customWidth="false" hidden="false" outlineLevel="0" max="37" min="37" style="6" width="9.14"/>
    <col collapsed="false" customWidth="true" hidden="false" outlineLevel="0" max="38" min="38" style="6" width="18.56"/>
    <col collapsed="false" customWidth="false" hidden="false" outlineLevel="0" max="257" min="39" style="6" width="9.14"/>
  </cols>
  <sheetData>
    <row r="1" customFormat="false" ht="15.75" hidden="false" customHeight="false" outlineLevel="0" collapsed="false">
      <c r="A1" s="115" t="str">
        <f aca="false">"Employee Sensitive "&amp;ROUND((AG12/AG25)*100,0)&amp;"%"</f>
        <v>Employee Sensitive 70%</v>
      </c>
      <c r="B1" s="8"/>
      <c r="C1" s="116" t="s">
        <v>45</v>
      </c>
      <c r="D1" s="44"/>
      <c r="E1" s="116" t="s">
        <v>46</v>
      </c>
      <c r="F1" s="44"/>
      <c r="G1" s="116" t="s">
        <v>47</v>
      </c>
      <c r="H1" s="44"/>
      <c r="I1" s="116" t="s">
        <v>48</v>
      </c>
      <c r="J1" s="44"/>
      <c r="K1" s="116" t="s">
        <v>49</v>
      </c>
      <c r="L1" s="44"/>
      <c r="M1" s="116" t="s">
        <v>50</v>
      </c>
      <c r="N1" s="116"/>
      <c r="O1" s="116" t="s">
        <v>51</v>
      </c>
      <c r="P1" s="116"/>
      <c r="Q1" s="116" t="s">
        <v>52</v>
      </c>
      <c r="R1" s="116"/>
      <c r="S1" s="116" t="s">
        <v>53</v>
      </c>
      <c r="T1" s="116"/>
      <c r="U1" s="116" t="s">
        <v>54</v>
      </c>
      <c r="V1" s="116"/>
      <c r="W1" s="116" t="s">
        <v>55</v>
      </c>
      <c r="X1" s="116"/>
      <c r="Y1" s="116" t="s">
        <v>56</v>
      </c>
      <c r="Z1" s="116"/>
      <c r="AA1" s="116" t="s">
        <v>45</v>
      </c>
      <c r="AB1" s="116"/>
      <c r="AC1" s="116" t="s">
        <v>46</v>
      </c>
      <c r="AD1" s="116"/>
      <c r="AE1" s="116" t="s">
        <v>47</v>
      </c>
      <c r="AF1" s="116"/>
      <c r="AG1" s="116" t="s">
        <v>74</v>
      </c>
      <c r="AH1" s="116" t="s">
        <v>57</v>
      </c>
      <c r="AI1" s="42"/>
      <c r="AJ1" s="42"/>
      <c r="AK1" s="42"/>
      <c r="AL1" s="42"/>
      <c r="AM1" s="13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17" t="s">
        <v>75</v>
      </c>
      <c r="B2" s="118"/>
      <c r="C2" s="119" t="n">
        <f aca="false">-136/12</f>
        <v>-11.3333333333333</v>
      </c>
      <c r="D2" s="119"/>
      <c r="E2" s="119" t="n">
        <f aca="false">-136/12</f>
        <v>-11.3333333333333</v>
      </c>
      <c r="F2" s="119"/>
      <c r="G2" s="119" t="n">
        <f aca="false">-136/12</f>
        <v>-11.3333333333333</v>
      </c>
      <c r="H2" s="119"/>
      <c r="I2" s="119" t="n">
        <f aca="false">-79.5/12</f>
        <v>-6.625</v>
      </c>
      <c r="J2" s="119"/>
      <c r="K2" s="119" t="n">
        <f aca="false">-79.5/12</f>
        <v>-6.625</v>
      </c>
      <c r="L2" s="120"/>
      <c r="M2" s="119" t="n">
        <f aca="false">-79.5/12</f>
        <v>-6.625</v>
      </c>
      <c r="N2" s="120"/>
      <c r="O2" s="119" t="n">
        <f aca="false">-79.5/12</f>
        <v>-6.625</v>
      </c>
      <c r="P2" s="120"/>
      <c r="Q2" s="119" t="n">
        <f aca="false">-79.5/12</f>
        <v>-6.625</v>
      </c>
      <c r="R2" s="120"/>
      <c r="S2" s="119" t="n">
        <f aca="false">-79.5/12</f>
        <v>-6.625</v>
      </c>
      <c r="T2" s="120"/>
      <c r="U2" s="119" t="n">
        <f aca="false">-79.5/12</f>
        <v>-6.625</v>
      </c>
      <c r="V2" s="120"/>
      <c r="W2" s="119" t="n">
        <f aca="false">-79.5/12</f>
        <v>-6.625</v>
      </c>
      <c r="X2" s="120"/>
      <c r="Y2" s="119" t="n">
        <f aca="false">-79.5/12</f>
        <v>-6.625</v>
      </c>
      <c r="Z2" s="120"/>
      <c r="AA2" s="119" t="n">
        <f aca="false">-79.5/12</f>
        <v>-6.625</v>
      </c>
      <c r="AB2" s="120"/>
      <c r="AC2" s="119" t="n">
        <f aca="false">-79.5/12</f>
        <v>-6.625</v>
      </c>
      <c r="AD2" s="120"/>
      <c r="AE2" s="119" t="n">
        <f aca="false">-79.5/12</f>
        <v>-6.625</v>
      </c>
      <c r="AF2" s="120"/>
      <c r="AG2" s="120" t="n">
        <f aca="false">SUM(C2:AE2)</f>
        <v>-113.5</v>
      </c>
      <c r="AH2" s="11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17" t="s">
        <v>76</v>
      </c>
      <c r="B3" s="118"/>
      <c r="C3" s="119" t="n">
        <f aca="false">-6.7/12</f>
        <v>-0.558333333333333</v>
      </c>
      <c r="D3" s="119"/>
      <c r="E3" s="119" t="n">
        <f aca="false">-6.7/12</f>
        <v>-0.558333333333333</v>
      </c>
      <c r="F3" s="119"/>
      <c r="G3" s="119" t="n">
        <f aca="false">-6.7/12</f>
        <v>-0.558333333333333</v>
      </c>
      <c r="H3" s="119"/>
      <c r="I3" s="119" t="n">
        <v>-1.5</v>
      </c>
      <c r="J3" s="119"/>
      <c r="K3" s="120" t="n">
        <v>-1.8</v>
      </c>
      <c r="L3" s="120"/>
      <c r="M3" s="120" t="n">
        <v>-1.5</v>
      </c>
      <c r="N3" s="120"/>
      <c r="O3" s="120" t="n">
        <v>-1.5</v>
      </c>
      <c r="P3" s="120"/>
      <c r="Q3" s="120" t="n">
        <v>-1.5</v>
      </c>
      <c r="R3" s="120"/>
      <c r="S3" s="120" t="n">
        <v>-1.5</v>
      </c>
      <c r="T3" s="120"/>
      <c r="U3" s="120" t="n">
        <v>-1.5</v>
      </c>
      <c r="V3" s="120"/>
      <c r="W3" s="120" t="n">
        <v>-1.5</v>
      </c>
      <c r="X3" s="120"/>
      <c r="Y3" s="120" t="n">
        <v>-1.5</v>
      </c>
      <c r="Z3" s="120"/>
      <c r="AA3" s="120" t="n">
        <v>-1.5</v>
      </c>
      <c r="AB3" s="120"/>
      <c r="AC3" s="120" t="n">
        <v>-1.5</v>
      </c>
      <c r="AD3" s="120"/>
      <c r="AE3" s="120" t="n">
        <v>-1.5</v>
      </c>
      <c r="AF3" s="120"/>
      <c r="AG3" s="120"/>
      <c r="AH3" s="11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17" t="s">
        <v>77</v>
      </c>
      <c r="B4" s="118"/>
      <c r="C4" s="119"/>
      <c r="D4" s="119"/>
      <c r="E4" s="119"/>
      <c r="F4" s="119"/>
      <c r="G4" s="119"/>
      <c r="H4" s="119"/>
      <c r="I4" s="119" t="n">
        <v>-0.5</v>
      </c>
      <c r="J4" s="119"/>
      <c r="K4" s="120" t="n">
        <v>-0.5</v>
      </c>
      <c r="L4" s="120"/>
      <c r="M4" s="120" t="n">
        <v>-0.6</v>
      </c>
      <c r="N4" s="120"/>
      <c r="O4" s="120" t="n">
        <v>-0.5</v>
      </c>
      <c r="P4" s="120"/>
      <c r="Q4" s="120" t="n">
        <v>-0.5</v>
      </c>
      <c r="R4" s="120"/>
      <c r="S4" s="120" t="n">
        <v>-0.6</v>
      </c>
      <c r="T4" s="120"/>
      <c r="U4" s="120" t="n">
        <v>-0.5</v>
      </c>
      <c r="V4" s="120"/>
      <c r="W4" s="120" t="n">
        <v>-0.5</v>
      </c>
      <c r="X4" s="120"/>
      <c r="Y4" s="120" t="n">
        <v>-0.6</v>
      </c>
      <c r="Z4" s="120"/>
      <c r="AA4" s="120" t="n">
        <v>-0.5</v>
      </c>
      <c r="AB4" s="120"/>
      <c r="AC4" s="120" t="n">
        <v>-0.5</v>
      </c>
      <c r="AD4" s="120"/>
      <c r="AE4" s="120" t="n">
        <v>-0.6</v>
      </c>
      <c r="AF4" s="120"/>
      <c r="AG4" s="120"/>
      <c r="AH4" s="11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21" t="s">
        <v>78</v>
      </c>
      <c r="B5" s="118"/>
      <c r="C5" s="122" t="n">
        <f aca="false">(-2.5-1.6-0.5-0.4+1-0.1)/12</f>
        <v>-0.341666666666667</v>
      </c>
      <c r="D5" s="122"/>
      <c r="E5" s="122" t="n">
        <f aca="false">(-2.5-1.6-0.5-0.4+1-0.1)/3</f>
        <v>-1.36666666666667</v>
      </c>
      <c r="F5" s="122"/>
      <c r="G5" s="122" t="n">
        <f aca="false">(-2.5-1.6-0.5-0.4+1-0.1)/3</f>
        <v>-1.36666666666667</v>
      </c>
      <c r="H5" s="122"/>
      <c r="I5" s="122" t="n">
        <f aca="false">(-2.5-1.6-0.5-0.4+1-0.1)/3</f>
        <v>-1.36666666666667</v>
      </c>
      <c r="J5" s="122"/>
      <c r="K5" s="120" t="n">
        <v>-3</v>
      </c>
      <c r="L5" s="120"/>
      <c r="M5" s="120" t="n">
        <v>-3</v>
      </c>
      <c r="N5" s="120"/>
      <c r="O5" s="120" t="n">
        <v>-2.9</v>
      </c>
      <c r="P5" s="120"/>
      <c r="Q5" s="120" t="n">
        <v>-3</v>
      </c>
      <c r="R5" s="120"/>
      <c r="S5" s="120" t="n">
        <v>-3</v>
      </c>
      <c r="T5" s="120"/>
      <c r="U5" s="120" t="n">
        <v>-3</v>
      </c>
      <c r="V5" s="120"/>
      <c r="W5" s="120" t="n">
        <v>-3</v>
      </c>
      <c r="X5" s="120"/>
      <c r="Y5" s="120" t="n">
        <v>-3</v>
      </c>
      <c r="Z5" s="120"/>
      <c r="AA5" s="120" t="n">
        <v>-2.9</v>
      </c>
      <c r="AB5" s="120"/>
      <c r="AC5" s="120" t="n">
        <v>-3</v>
      </c>
      <c r="AD5" s="120"/>
      <c r="AE5" s="120" t="n">
        <v>-3</v>
      </c>
      <c r="AF5" s="120"/>
      <c r="AG5" s="120" t="n">
        <f aca="false">SUM(C5:AE5)</f>
        <v>-37.2416666666667</v>
      </c>
      <c r="AH5" s="123"/>
      <c r="AI5" s="8"/>
      <c r="AJ5" s="124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21" t="s">
        <v>79</v>
      </c>
      <c r="B6" s="118"/>
      <c r="C6" s="125"/>
      <c r="D6" s="125"/>
      <c r="E6" s="125"/>
      <c r="F6" s="125"/>
      <c r="G6" s="125"/>
      <c r="H6" s="125"/>
      <c r="I6" s="125" t="n">
        <f aca="false">-8.7/12</f>
        <v>-0.725</v>
      </c>
      <c r="J6" s="125"/>
      <c r="K6" s="125" t="n">
        <f aca="false">-8.7/12</f>
        <v>-0.725</v>
      </c>
      <c r="L6" s="120"/>
      <c r="M6" s="125" t="n">
        <f aca="false">-8.7/12</f>
        <v>-0.725</v>
      </c>
      <c r="N6" s="120"/>
      <c r="O6" s="125" t="n">
        <f aca="false">-8.7/12</f>
        <v>-0.725</v>
      </c>
      <c r="P6" s="120"/>
      <c r="Q6" s="125" t="n">
        <f aca="false">-8.7/12</f>
        <v>-0.725</v>
      </c>
      <c r="R6" s="120"/>
      <c r="S6" s="125" t="n">
        <f aca="false">-8.7/12</f>
        <v>-0.725</v>
      </c>
      <c r="T6" s="120"/>
      <c r="U6" s="125" t="n">
        <f aca="false">-8.7/12</f>
        <v>-0.725</v>
      </c>
      <c r="V6" s="120"/>
      <c r="W6" s="125" t="n">
        <f aca="false">-8.7/12</f>
        <v>-0.725</v>
      </c>
      <c r="X6" s="120"/>
      <c r="Y6" s="125" t="n">
        <f aca="false">-8.7/12</f>
        <v>-0.725</v>
      </c>
      <c r="Z6" s="120"/>
      <c r="AA6" s="125" t="n">
        <f aca="false">-8.7/12</f>
        <v>-0.725</v>
      </c>
      <c r="AB6" s="120"/>
      <c r="AC6" s="125" t="n">
        <f aca="false">-8.7/12</f>
        <v>-0.725</v>
      </c>
      <c r="AD6" s="120"/>
      <c r="AE6" s="125" t="n">
        <f aca="false">-8.7/12</f>
        <v>-0.725</v>
      </c>
      <c r="AF6" s="120"/>
      <c r="AG6" s="120" t="n">
        <f aca="false">SUM(C6:AE6)</f>
        <v>-8.7</v>
      </c>
      <c r="AH6" s="123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21" t="s">
        <v>80</v>
      </c>
      <c r="B7" s="118"/>
      <c r="C7" s="119" t="n">
        <f aca="false">-6.3/12</f>
        <v>-0.525</v>
      </c>
      <c r="D7" s="119"/>
      <c r="E7" s="119" t="n">
        <f aca="false">-6.3/12</f>
        <v>-0.525</v>
      </c>
      <c r="F7" s="119"/>
      <c r="G7" s="119" t="n">
        <f aca="false">-6.3/12</f>
        <v>-0.525</v>
      </c>
      <c r="H7" s="119"/>
      <c r="I7" s="120" t="n">
        <f aca="false">-1/12</f>
        <v>-0.0833333333333333</v>
      </c>
      <c r="J7" s="119"/>
      <c r="K7" s="120" t="n">
        <f aca="false">-1/12</f>
        <v>-0.0833333333333333</v>
      </c>
      <c r="L7" s="120"/>
      <c r="M7" s="120" t="n">
        <f aca="false">-1/12</f>
        <v>-0.0833333333333333</v>
      </c>
      <c r="N7" s="120"/>
      <c r="O7" s="120" t="n">
        <f aca="false">-1/12</f>
        <v>-0.0833333333333333</v>
      </c>
      <c r="P7" s="120"/>
      <c r="Q7" s="120" t="n">
        <f aca="false">-1/12</f>
        <v>-0.0833333333333333</v>
      </c>
      <c r="R7" s="120"/>
      <c r="S7" s="120" t="n">
        <f aca="false">-1/12</f>
        <v>-0.0833333333333333</v>
      </c>
      <c r="T7" s="120"/>
      <c r="U7" s="120" t="n">
        <f aca="false">-1/12</f>
        <v>-0.0833333333333333</v>
      </c>
      <c r="V7" s="120"/>
      <c r="W7" s="120" t="n">
        <f aca="false">-1/12</f>
        <v>-0.0833333333333333</v>
      </c>
      <c r="X7" s="120"/>
      <c r="Y7" s="120" t="n">
        <f aca="false">-1/12</f>
        <v>-0.0833333333333333</v>
      </c>
      <c r="Z7" s="120"/>
      <c r="AA7" s="120" t="n">
        <f aca="false">-1/12</f>
        <v>-0.0833333333333333</v>
      </c>
      <c r="AB7" s="120"/>
      <c r="AC7" s="120" t="n">
        <f aca="false">-1/12</f>
        <v>-0.0833333333333333</v>
      </c>
      <c r="AD7" s="120"/>
      <c r="AE7" s="120" t="n">
        <f aca="false">-1/12</f>
        <v>-0.0833333333333333</v>
      </c>
      <c r="AF7" s="120"/>
      <c r="AG7" s="120" t="n">
        <f aca="false">SUM(C7:AE7)</f>
        <v>-2.575</v>
      </c>
      <c r="AH7" s="123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17" t="s">
        <v>81</v>
      </c>
      <c r="B8" s="118"/>
      <c r="C8" s="119" t="n">
        <f aca="false">-10.1/12</f>
        <v>-0.841666666666667</v>
      </c>
      <c r="D8" s="119"/>
      <c r="E8" s="119" t="n">
        <f aca="false">-10.1/12</f>
        <v>-0.841666666666667</v>
      </c>
      <c r="F8" s="119"/>
      <c r="G8" s="119" t="n">
        <f aca="false">-10.1/12</f>
        <v>-0.841666666666667</v>
      </c>
      <c r="H8" s="119"/>
      <c r="I8" s="120" t="n">
        <f aca="false">-73/12</f>
        <v>-6.08333333333333</v>
      </c>
      <c r="J8" s="119"/>
      <c r="K8" s="120" t="n">
        <f aca="false">-73/12</f>
        <v>-6.08333333333333</v>
      </c>
      <c r="L8" s="120"/>
      <c r="M8" s="120" t="n">
        <f aca="false">-73/12</f>
        <v>-6.08333333333333</v>
      </c>
      <c r="N8" s="120"/>
      <c r="O8" s="120" t="n">
        <f aca="false">-73/12</f>
        <v>-6.08333333333333</v>
      </c>
      <c r="P8" s="120"/>
      <c r="Q8" s="120" t="n">
        <f aca="false">-73/12</f>
        <v>-6.08333333333333</v>
      </c>
      <c r="R8" s="120"/>
      <c r="S8" s="120" t="n">
        <f aca="false">-73/12</f>
        <v>-6.08333333333333</v>
      </c>
      <c r="T8" s="120"/>
      <c r="U8" s="120" t="n">
        <f aca="false">-73/12</f>
        <v>-6.08333333333333</v>
      </c>
      <c r="V8" s="120"/>
      <c r="W8" s="120" t="n">
        <f aca="false">-73/12</f>
        <v>-6.08333333333333</v>
      </c>
      <c r="X8" s="120"/>
      <c r="Y8" s="120" t="n">
        <f aca="false">-73/12</f>
        <v>-6.08333333333333</v>
      </c>
      <c r="Z8" s="120"/>
      <c r="AA8" s="120" t="n">
        <f aca="false">-73/12</f>
        <v>-6.08333333333333</v>
      </c>
      <c r="AB8" s="120"/>
      <c r="AC8" s="120" t="n">
        <f aca="false">-73/12</f>
        <v>-6.08333333333333</v>
      </c>
      <c r="AD8" s="120"/>
      <c r="AE8" s="120" t="n">
        <f aca="false">-73/12</f>
        <v>-6.08333333333333</v>
      </c>
      <c r="AF8" s="120"/>
      <c r="AG8" s="120" t="n">
        <f aca="false">SUM(C8:AE8)</f>
        <v>-75.525</v>
      </c>
      <c r="AH8" s="123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17" t="s">
        <v>82</v>
      </c>
      <c r="B9" s="118"/>
      <c r="C9" s="119" t="n">
        <f aca="false">(-6.6-0.8)/12</f>
        <v>-0.616666666666667</v>
      </c>
      <c r="D9" s="119"/>
      <c r="E9" s="119" t="n">
        <f aca="false">(-6.6-0.8)/12</f>
        <v>-0.616666666666667</v>
      </c>
      <c r="F9" s="119"/>
      <c r="G9" s="119" t="n">
        <f aca="false">(-6.6-0.8)/12</f>
        <v>-0.616666666666667</v>
      </c>
      <c r="H9" s="119"/>
      <c r="I9" s="119" t="n">
        <f aca="false">(-7.5-1.6-0.5-0.2)/12</f>
        <v>-0.816666666666667</v>
      </c>
      <c r="J9" s="119"/>
      <c r="K9" s="119" t="n">
        <f aca="false">(-7.5-1.6-0.5-0.2)/12</f>
        <v>-0.816666666666667</v>
      </c>
      <c r="L9" s="120"/>
      <c r="M9" s="119" t="n">
        <f aca="false">(-7.5-1.6-0.5-0.2)/12</f>
        <v>-0.816666666666667</v>
      </c>
      <c r="N9" s="120"/>
      <c r="O9" s="119" t="n">
        <f aca="false">(-7.5-1.6-0.5-0.2)/12</f>
        <v>-0.816666666666667</v>
      </c>
      <c r="P9" s="120"/>
      <c r="Q9" s="119" t="n">
        <f aca="false">(-7.5-1.6-0.5-0.2)/12</f>
        <v>-0.816666666666667</v>
      </c>
      <c r="R9" s="120"/>
      <c r="S9" s="119" t="n">
        <f aca="false">(-7.5-1.6-0.5-0.2)/12</f>
        <v>-0.816666666666667</v>
      </c>
      <c r="T9" s="120"/>
      <c r="U9" s="119" t="n">
        <f aca="false">(-7.5-1.6-0.5-0.2)/12</f>
        <v>-0.816666666666667</v>
      </c>
      <c r="V9" s="120"/>
      <c r="W9" s="119" t="n">
        <f aca="false">(-7.5-1.6-0.5-0.2)/12</f>
        <v>-0.816666666666667</v>
      </c>
      <c r="X9" s="120"/>
      <c r="Y9" s="119" t="n">
        <f aca="false">(-7.5-1.6-0.5-0.2)/12</f>
        <v>-0.816666666666667</v>
      </c>
      <c r="Z9" s="120"/>
      <c r="AA9" s="119" t="n">
        <f aca="false">(-7.5-1.6-0.5-0.2)/12</f>
        <v>-0.816666666666667</v>
      </c>
      <c r="AB9" s="120"/>
      <c r="AC9" s="119" t="n">
        <f aca="false">(-7.5-1.6-0.5-0.2)/12</f>
        <v>-0.816666666666667</v>
      </c>
      <c r="AD9" s="120"/>
      <c r="AE9" s="119" t="n">
        <f aca="false">(-7.5-1.6-0.5-0.2)/12</f>
        <v>-0.816666666666667</v>
      </c>
      <c r="AF9" s="120"/>
      <c r="AG9" s="120" t="n">
        <f aca="false">SUM(C9:AE9)</f>
        <v>-11.65</v>
      </c>
      <c r="AH9" s="123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17" t="s">
        <v>83</v>
      </c>
      <c r="B10" s="118"/>
      <c r="C10" s="119" t="n">
        <f aca="false">(-0.6-0.1)/12</f>
        <v>-0.0583333333333333</v>
      </c>
      <c r="D10" s="119"/>
      <c r="E10" s="119" t="n">
        <f aca="false">(-0.6-0.1)/12</f>
        <v>-0.0583333333333333</v>
      </c>
      <c r="F10" s="119"/>
      <c r="G10" s="119" t="n">
        <f aca="false">(-0.6-0.1)/12</f>
        <v>-0.0583333333333333</v>
      </c>
      <c r="H10" s="119"/>
      <c r="I10" s="119" t="n">
        <v>-0.1</v>
      </c>
      <c r="J10" s="119"/>
      <c r="K10" s="120" t="n">
        <v>-0.2</v>
      </c>
      <c r="L10" s="120"/>
      <c r="M10" s="120" t="n">
        <v>-0.2</v>
      </c>
      <c r="N10" s="120"/>
      <c r="O10" s="120" t="n">
        <v>-0.2</v>
      </c>
      <c r="P10" s="120"/>
      <c r="Q10" s="120" t="n">
        <v>-0.1</v>
      </c>
      <c r="R10" s="120"/>
      <c r="S10" s="120" t="n">
        <v>-0.2</v>
      </c>
      <c r="T10" s="120"/>
      <c r="U10" s="120" t="n">
        <v>-0.2</v>
      </c>
      <c r="V10" s="120"/>
      <c r="W10" s="120" t="n">
        <v>-0.2</v>
      </c>
      <c r="X10" s="120"/>
      <c r="Y10" s="120" t="n">
        <v>-0.1</v>
      </c>
      <c r="Z10" s="120"/>
      <c r="AA10" s="120" t="n">
        <v>-0.2</v>
      </c>
      <c r="AB10" s="120"/>
      <c r="AC10" s="120" t="n">
        <v>-0.2</v>
      </c>
      <c r="AD10" s="120"/>
      <c r="AE10" s="120" t="n">
        <v>-0.2</v>
      </c>
      <c r="AF10" s="120"/>
      <c r="AG10" s="120"/>
      <c r="AH10" s="123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17" t="s">
        <v>31</v>
      </c>
      <c r="B11" s="118"/>
      <c r="C11" s="126" t="n">
        <f aca="false">(-0.7-0.2-61-0.7-0.1-63.7-13.1-29.3)/12</f>
        <v>-14.0666666666667</v>
      </c>
      <c r="D11" s="126"/>
      <c r="E11" s="126" t="n">
        <f aca="false">(-0.7-0.2-61-0.7-0.1-63.7-13.1-29.3)/12</f>
        <v>-14.0666666666667</v>
      </c>
      <c r="F11" s="126"/>
      <c r="G11" s="126" t="n">
        <f aca="false">(-0.7-0.2-61-0.7-0.1-63.7-13.1-29.3)/12</f>
        <v>-14.0666666666667</v>
      </c>
      <c r="H11" s="126"/>
      <c r="I11" s="126" t="n">
        <f aca="false">-13.6/12</f>
        <v>-1.13333333333333</v>
      </c>
      <c r="J11" s="126"/>
      <c r="K11" s="126" t="n">
        <f aca="false">-13.6/12</f>
        <v>-1.13333333333333</v>
      </c>
      <c r="L11" s="126"/>
      <c r="M11" s="126" t="n">
        <f aca="false">-13.6/12</f>
        <v>-1.13333333333333</v>
      </c>
      <c r="N11" s="126"/>
      <c r="O11" s="126" t="n">
        <f aca="false">-13.6/12</f>
        <v>-1.13333333333333</v>
      </c>
      <c r="P11" s="126"/>
      <c r="Q11" s="126" t="n">
        <f aca="false">-13.6/12</f>
        <v>-1.13333333333333</v>
      </c>
      <c r="R11" s="126"/>
      <c r="S11" s="126" t="n">
        <f aca="false">-13.6/12</f>
        <v>-1.13333333333333</v>
      </c>
      <c r="T11" s="126"/>
      <c r="U11" s="126" t="n">
        <f aca="false">-13.6/12</f>
        <v>-1.13333333333333</v>
      </c>
      <c r="V11" s="126"/>
      <c r="W11" s="126" t="n">
        <f aca="false">-13.6/12</f>
        <v>-1.13333333333333</v>
      </c>
      <c r="X11" s="126"/>
      <c r="Y11" s="126" t="n">
        <f aca="false">-13.6/12</f>
        <v>-1.13333333333333</v>
      </c>
      <c r="Z11" s="126"/>
      <c r="AA11" s="126" t="n">
        <f aca="false">-13.6/12</f>
        <v>-1.13333333333333</v>
      </c>
      <c r="AB11" s="126"/>
      <c r="AC11" s="126" t="n">
        <f aca="false">-13.6/12</f>
        <v>-1.13333333333333</v>
      </c>
      <c r="AD11" s="126"/>
      <c r="AE11" s="126" t="n">
        <f aca="false">-13.6/12</f>
        <v>-1.13333333333333</v>
      </c>
      <c r="AF11" s="126"/>
      <c r="AG11" s="127" t="n">
        <f aca="false">SUM(C11:AE11)</f>
        <v>-55.8</v>
      </c>
      <c r="AH11" s="12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29" t="s">
        <v>84</v>
      </c>
      <c r="B12" s="118"/>
      <c r="C12" s="130" t="n">
        <f aca="false">SUM(C2:C11)</f>
        <v>-28.3416666666667</v>
      </c>
      <c r="D12" s="130" t="n">
        <f aca="false">SUM(D2:D11)</f>
        <v>0</v>
      </c>
      <c r="E12" s="130" t="n">
        <f aca="false">SUM(E2:E11)</f>
        <v>-29.3666666666667</v>
      </c>
      <c r="F12" s="130"/>
      <c r="G12" s="130" t="n">
        <f aca="false">SUM(G2:G11)</f>
        <v>-29.3666666666667</v>
      </c>
      <c r="H12" s="130"/>
      <c r="I12" s="130" t="n">
        <f aca="false">SUM(I2:I11)</f>
        <v>-18.9333333333333</v>
      </c>
      <c r="J12" s="130"/>
      <c r="K12" s="130" t="n">
        <f aca="false">SUM(K2:K11)</f>
        <v>-20.9666666666667</v>
      </c>
      <c r="L12" s="130"/>
      <c r="M12" s="130" t="n">
        <f aca="false">SUM(M2:M11)</f>
        <v>-20.7666666666667</v>
      </c>
      <c r="N12" s="130"/>
      <c r="O12" s="130" t="n">
        <f aca="false">SUM(O2:O11)</f>
        <v>-20.5666666666667</v>
      </c>
      <c r="P12" s="130" t="n">
        <f aca="false">SUM(P2:P11)</f>
        <v>0</v>
      </c>
      <c r="Q12" s="130" t="n">
        <f aca="false">SUM(Q2:Q11)</f>
        <v>-20.5666666666667</v>
      </c>
      <c r="R12" s="130"/>
      <c r="S12" s="130" t="n">
        <f aca="false">SUM(S2:S11)</f>
        <v>-20.7666666666667</v>
      </c>
      <c r="T12" s="130"/>
      <c r="U12" s="130" t="n">
        <f aca="false">SUM(U2:U11)</f>
        <v>-20.6666666666667</v>
      </c>
      <c r="V12" s="130"/>
      <c r="W12" s="130" t="n">
        <f aca="false">SUM(W2:W11)</f>
        <v>-20.6666666666667</v>
      </c>
      <c r="X12" s="130"/>
      <c r="Y12" s="130" t="n">
        <f aca="false">SUM(Y2:Y11)</f>
        <v>-20.6666666666667</v>
      </c>
      <c r="Z12" s="130"/>
      <c r="AA12" s="130" t="n">
        <f aca="false">SUM(AA2:AA11)</f>
        <v>-20.5666666666667</v>
      </c>
      <c r="AB12" s="130"/>
      <c r="AC12" s="130" t="n">
        <f aca="false">SUM(AC2:AC11)</f>
        <v>-20.6666666666667</v>
      </c>
      <c r="AD12" s="130"/>
      <c r="AE12" s="130" t="n">
        <f aca="false">SUM(AE2:AE11)</f>
        <v>-20.7666666666667</v>
      </c>
      <c r="AF12" s="130"/>
      <c r="AG12" s="130" t="n">
        <f aca="false">SUM(C12:AE12)</f>
        <v>-333.641666666667</v>
      </c>
      <c r="AH12" s="131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18"/>
      <c r="B13" s="118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3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18"/>
      <c r="B14" s="118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3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32" t="str">
        <f aca="false">"Non-Employee Sensitive "&amp;ROUND((AG23/AG25)*100,0)&amp;"%"</f>
        <v>Non-Employee Sensitive 30%</v>
      </c>
      <c r="B15" s="118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3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17" t="s">
        <v>85</v>
      </c>
      <c r="B16" s="118"/>
      <c r="C16" s="120" t="n">
        <f aca="false">+C32</f>
        <v>-5.9</v>
      </c>
      <c r="D16" s="119"/>
      <c r="E16" s="120" t="n">
        <f aca="false">+E32</f>
        <v>-5.9</v>
      </c>
      <c r="F16" s="119"/>
      <c r="G16" s="120" t="n">
        <f aca="false">+G32</f>
        <v>-5.9</v>
      </c>
      <c r="H16" s="119"/>
      <c r="I16" s="120" t="n">
        <f aca="false">+I32</f>
        <v>-5.9</v>
      </c>
      <c r="J16" s="119"/>
      <c r="K16" s="120" t="n">
        <f aca="false">+K32</f>
        <v>-5.9</v>
      </c>
      <c r="L16" s="119"/>
      <c r="M16" s="120" t="n">
        <f aca="false">+M32</f>
        <v>-5.9</v>
      </c>
      <c r="N16" s="119"/>
      <c r="O16" s="120" t="n">
        <f aca="false">+O32</f>
        <v>-5.9</v>
      </c>
      <c r="P16" s="119"/>
      <c r="Q16" s="120" t="n">
        <f aca="false">+Q32</f>
        <v>-5.9</v>
      </c>
      <c r="R16" s="119"/>
      <c r="S16" s="120" t="n">
        <f aca="false">+S32</f>
        <v>-5.9</v>
      </c>
      <c r="T16" s="119"/>
      <c r="U16" s="120" t="n">
        <f aca="false">+U32</f>
        <v>-5.9</v>
      </c>
      <c r="V16" s="119"/>
      <c r="W16" s="120" t="n">
        <f aca="false">+W32</f>
        <v>-5.9</v>
      </c>
      <c r="X16" s="119"/>
      <c r="Y16" s="120" t="n">
        <f aca="false">+Y32</f>
        <v>-5.9</v>
      </c>
      <c r="Z16" s="119"/>
      <c r="AA16" s="120" t="n">
        <f aca="false">+AA32</f>
        <v>-6</v>
      </c>
      <c r="AB16" s="119"/>
      <c r="AC16" s="120" t="n">
        <f aca="false">+AC32</f>
        <v>-6</v>
      </c>
      <c r="AD16" s="119"/>
      <c r="AE16" s="120" t="n">
        <f aca="false">+AE32</f>
        <v>-6.2</v>
      </c>
      <c r="AF16" s="119"/>
      <c r="AG16" s="120" t="n">
        <f aca="false">SUM(C16:AE16)</f>
        <v>-89</v>
      </c>
      <c r="AH16" s="123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17" t="s">
        <v>86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20"/>
      <c r="AH17" s="123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17" t="s">
        <v>87</v>
      </c>
      <c r="B18" s="118"/>
      <c r="C18" s="120" t="n">
        <f aca="false">+C38</f>
        <v>-3.5</v>
      </c>
      <c r="D18" s="119"/>
      <c r="E18" s="120" t="n">
        <f aca="false">+E38</f>
        <v>-3.5</v>
      </c>
      <c r="F18" s="119"/>
      <c r="G18" s="120" t="n">
        <f aca="false">+G38</f>
        <v>-3.6</v>
      </c>
      <c r="H18" s="119"/>
      <c r="I18" s="120" t="n">
        <f aca="false">+I38</f>
        <v>-3.7</v>
      </c>
      <c r="J18" s="119"/>
      <c r="K18" s="120" t="n">
        <f aca="false">+K38</f>
        <v>-4</v>
      </c>
      <c r="L18" s="119"/>
      <c r="M18" s="120" t="n">
        <f aca="false">+M38</f>
        <v>-3.7</v>
      </c>
      <c r="N18" s="119"/>
      <c r="O18" s="120" t="n">
        <f aca="false">+O38</f>
        <v>-3.6</v>
      </c>
      <c r="P18" s="119"/>
      <c r="Q18" s="120" t="n">
        <f aca="false">+Q38</f>
        <v>-3.6</v>
      </c>
      <c r="R18" s="119"/>
      <c r="S18" s="120" t="n">
        <f aca="false">+S38</f>
        <v>-3.6</v>
      </c>
      <c r="T18" s="119"/>
      <c r="U18" s="120" t="n">
        <f aca="false">+U38</f>
        <v>-3.6</v>
      </c>
      <c r="V18" s="119"/>
      <c r="W18" s="120" t="n">
        <f aca="false">+W38</f>
        <v>-3.7</v>
      </c>
      <c r="X18" s="119"/>
      <c r="Y18" s="120" t="n">
        <f aca="false">+Y38</f>
        <v>-3.6</v>
      </c>
      <c r="Z18" s="119"/>
      <c r="AA18" s="120" t="n">
        <f aca="false">+AA38</f>
        <v>-3.7</v>
      </c>
      <c r="AB18" s="119"/>
      <c r="AC18" s="120" t="n">
        <f aca="false">+AC38</f>
        <v>-3.6</v>
      </c>
      <c r="AD18" s="119"/>
      <c r="AE18" s="120" t="n">
        <f aca="false">+AE38</f>
        <v>-3.6</v>
      </c>
      <c r="AF18" s="119"/>
      <c r="AG18" s="120" t="n">
        <f aca="false">SUM(C18:AE18)</f>
        <v>-54.6</v>
      </c>
      <c r="AH18" s="133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34" t="s">
        <v>88</v>
      </c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20" t="n">
        <f aca="false">SUM(C19:AE19)</f>
        <v>0</v>
      </c>
      <c r="AH19" s="123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17" t="s">
        <v>83</v>
      </c>
      <c r="B20" s="118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20" t="n">
        <f aca="false">SUM(C20:AE20)</f>
        <v>0</v>
      </c>
      <c r="AH20" s="123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17" t="s">
        <v>89</v>
      </c>
      <c r="B21" s="118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20"/>
      <c r="AH21" s="123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90</v>
      </c>
      <c r="B22" s="118"/>
      <c r="C22" s="126" t="n">
        <v>0</v>
      </c>
      <c r="D22" s="126"/>
      <c r="E22" s="126" t="n">
        <v>0</v>
      </c>
      <c r="F22" s="126"/>
      <c r="G22" s="126" t="n">
        <v>0</v>
      </c>
      <c r="H22" s="126"/>
      <c r="I22" s="126" t="n">
        <v>0</v>
      </c>
      <c r="J22" s="126"/>
      <c r="K22" s="126" t="n">
        <v>0</v>
      </c>
      <c r="L22" s="126"/>
      <c r="M22" s="126" t="n">
        <v>0</v>
      </c>
      <c r="N22" s="126"/>
      <c r="O22" s="126" t="n">
        <v>0</v>
      </c>
      <c r="P22" s="126"/>
      <c r="Q22" s="126" t="n">
        <v>0</v>
      </c>
      <c r="R22" s="126"/>
      <c r="S22" s="126" t="n">
        <v>0</v>
      </c>
      <c r="T22" s="126"/>
      <c r="U22" s="126" t="n">
        <v>0</v>
      </c>
      <c r="V22" s="126"/>
      <c r="W22" s="126" t="n">
        <v>0</v>
      </c>
      <c r="X22" s="126"/>
      <c r="Y22" s="126" t="n">
        <v>0</v>
      </c>
      <c r="Z22" s="126"/>
      <c r="AA22" s="126" t="n">
        <v>0</v>
      </c>
      <c r="AB22" s="126"/>
      <c r="AC22" s="126" t="n">
        <v>0</v>
      </c>
      <c r="AD22" s="126"/>
      <c r="AE22" s="126" t="n">
        <v>0</v>
      </c>
      <c r="AF22" s="126"/>
      <c r="AG22" s="127" t="n">
        <f aca="false">SUM(C22:AE22)</f>
        <v>0</v>
      </c>
      <c r="AH22" s="12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29" t="s">
        <v>84</v>
      </c>
      <c r="B23" s="118"/>
      <c r="C23" s="135" t="n">
        <f aca="false">SUM(C16:C22)</f>
        <v>-9.4</v>
      </c>
      <c r="D23" s="135" t="n">
        <f aca="false">SUM(D16:D22)</f>
        <v>0</v>
      </c>
      <c r="E23" s="135" t="n">
        <f aca="false">SUM(E16:E22)</f>
        <v>-9.4</v>
      </c>
      <c r="F23" s="135"/>
      <c r="G23" s="135" t="n">
        <f aca="false">SUM(G16:G22)</f>
        <v>-9.5</v>
      </c>
      <c r="H23" s="135"/>
      <c r="I23" s="135" t="n">
        <f aca="false">SUM(I16:I22)</f>
        <v>-9.6</v>
      </c>
      <c r="J23" s="135"/>
      <c r="K23" s="135" t="n">
        <f aca="false">SUM(K16:K22)</f>
        <v>-9.9</v>
      </c>
      <c r="L23" s="135"/>
      <c r="M23" s="135" t="n">
        <f aca="false">SUM(M16:M22)</f>
        <v>-9.6</v>
      </c>
      <c r="N23" s="135"/>
      <c r="O23" s="135" t="n">
        <f aca="false">SUM(O16:O22)</f>
        <v>-9.5</v>
      </c>
      <c r="P23" s="135" t="n">
        <f aca="false">SUM(P16:P22)</f>
        <v>0</v>
      </c>
      <c r="Q23" s="135" t="n">
        <f aca="false">SUM(Q16:Q22)</f>
        <v>-9.5</v>
      </c>
      <c r="R23" s="135"/>
      <c r="S23" s="135" t="n">
        <f aca="false">SUM(S16:S22)</f>
        <v>-9.5</v>
      </c>
      <c r="T23" s="135"/>
      <c r="U23" s="135" t="n">
        <f aca="false">SUM(U16:U22)</f>
        <v>-9.5</v>
      </c>
      <c r="V23" s="135"/>
      <c r="W23" s="135" t="n">
        <f aca="false">SUM(W16:W22)</f>
        <v>-9.6</v>
      </c>
      <c r="X23" s="135"/>
      <c r="Y23" s="135" t="n">
        <f aca="false">SUM(Y16:Y22)</f>
        <v>-9.5</v>
      </c>
      <c r="Z23" s="135"/>
      <c r="AA23" s="135" t="n">
        <f aca="false">SUM(AA16:AA22)</f>
        <v>-9.7</v>
      </c>
      <c r="AB23" s="135"/>
      <c r="AC23" s="135" t="n">
        <f aca="false">SUM(AC16:AC22)</f>
        <v>-9.6</v>
      </c>
      <c r="AD23" s="135"/>
      <c r="AE23" s="135" t="n">
        <f aca="false">SUM(AE16:AE22)</f>
        <v>-9.8</v>
      </c>
      <c r="AF23" s="135"/>
      <c r="AG23" s="135" t="n">
        <f aca="false">SUM(C23:AE23)</f>
        <v>-143.6</v>
      </c>
      <c r="AH23" s="123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18"/>
      <c r="B24" s="118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3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36" t="s">
        <v>91</v>
      </c>
      <c r="B25" s="137"/>
      <c r="C25" s="138" t="n">
        <f aca="false">C12+C23</f>
        <v>-37.7416666666667</v>
      </c>
      <c r="D25" s="138" t="n">
        <f aca="false">D12+D23</f>
        <v>0</v>
      </c>
      <c r="E25" s="138" t="n">
        <f aca="false">E12+E23</f>
        <v>-38.7666666666667</v>
      </c>
      <c r="F25" s="138"/>
      <c r="G25" s="138" t="n">
        <f aca="false">G12+G23</f>
        <v>-38.8666666666667</v>
      </c>
      <c r="H25" s="138"/>
      <c r="I25" s="138" t="n">
        <f aca="false">I12+I23</f>
        <v>-28.5333333333333</v>
      </c>
      <c r="J25" s="138"/>
      <c r="K25" s="138" t="n">
        <f aca="false">K12+K23</f>
        <v>-30.8666666666667</v>
      </c>
      <c r="L25" s="138"/>
      <c r="M25" s="138" t="n">
        <f aca="false">M12+M23</f>
        <v>-30.3666666666667</v>
      </c>
      <c r="N25" s="138"/>
      <c r="O25" s="138" t="n">
        <f aca="false">O12+O23</f>
        <v>-30.0666666666667</v>
      </c>
      <c r="P25" s="138" t="n">
        <f aca="false">P12+P23</f>
        <v>0</v>
      </c>
      <c r="Q25" s="138" t="n">
        <f aca="false">Q12+Q23</f>
        <v>-30.0666666666667</v>
      </c>
      <c r="R25" s="138"/>
      <c r="S25" s="138" t="n">
        <f aca="false">S12+S23</f>
        <v>-30.2666666666667</v>
      </c>
      <c r="T25" s="138"/>
      <c r="U25" s="138" t="n">
        <f aca="false">U12+U23</f>
        <v>-30.1666666666667</v>
      </c>
      <c r="V25" s="138"/>
      <c r="W25" s="138" t="n">
        <f aca="false">W12+W23</f>
        <v>-30.2666666666667</v>
      </c>
      <c r="X25" s="138"/>
      <c r="Y25" s="138" t="n">
        <f aca="false">Y12+Y23</f>
        <v>-30.1666666666667</v>
      </c>
      <c r="Z25" s="138"/>
      <c r="AA25" s="138" t="n">
        <f aca="false">AA12+AA23</f>
        <v>-30.2666666666667</v>
      </c>
      <c r="AB25" s="138"/>
      <c r="AC25" s="138" t="n">
        <f aca="false">AC12+AC23</f>
        <v>-30.2666666666667</v>
      </c>
      <c r="AD25" s="138"/>
      <c r="AE25" s="138" t="n">
        <f aca="false">AE12+AE23</f>
        <v>-30.5666666666667</v>
      </c>
      <c r="AF25" s="138"/>
      <c r="AG25" s="138" t="n">
        <f aca="false">SUM(C25:AE25)</f>
        <v>-477.241666666667</v>
      </c>
      <c r="AH25" s="123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3.95" hidden="false" customHeight="true" outlineLevel="0" collapsed="false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17" t="s">
        <v>92</v>
      </c>
      <c r="B29" s="8"/>
      <c r="C29" s="108" t="n">
        <v>-4.2</v>
      </c>
      <c r="D29" s="108"/>
      <c r="E29" s="108" t="n">
        <v>-4</v>
      </c>
      <c r="F29" s="108"/>
      <c r="G29" s="108" t="n">
        <v>-3.9</v>
      </c>
      <c r="H29" s="108"/>
      <c r="I29" s="108" t="n">
        <v>-4.1</v>
      </c>
      <c r="J29" s="108"/>
      <c r="K29" s="108" t="n">
        <v>-4.1</v>
      </c>
      <c r="L29" s="108"/>
      <c r="M29" s="108" t="n">
        <v>-4.1</v>
      </c>
      <c r="N29" s="108"/>
      <c r="O29" s="108" t="n">
        <v>-4</v>
      </c>
      <c r="P29" s="108"/>
      <c r="Q29" s="108" t="n">
        <v>-4.1</v>
      </c>
      <c r="R29" s="108"/>
      <c r="S29" s="108" t="n">
        <v>-4.1</v>
      </c>
      <c r="T29" s="108"/>
      <c r="U29" s="108" t="n">
        <v>-4.1</v>
      </c>
      <c r="V29" s="108"/>
      <c r="W29" s="108" t="n">
        <v>-4</v>
      </c>
      <c r="X29" s="108"/>
      <c r="Y29" s="108" t="n">
        <v>-4.1</v>
      </c>
      <c r="Z29" s="108"/>
      <c r="AA29" s="108" t="n">
        <v>-4.2</v>
      </c>
      <c r="AB29" s="108"/>
      <c r="AC29" s="108" t="n">
        <v>-4.2</v>
      </c>
      <c r="AD29" s="108"/>
      <c r="AE29" s="108" t="n">
        <v>-4.2</v>
      </c>
      <c r="AF29" s="89"/>
      <c r="AG29" s="120" t="n">
        <f aca="false">SUM(C29:AE29)</f>
        <v>-61.4</v>
      </c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8" t="s">
        <v>93</v>
      </c>
      <c r="B30" s="8"/>
      <c r="C30" s="108" t="n">
        <v>0</v>
      </c>
      <c r="D30" s="108"/>
      <c r="E30" s="108" t="n">
        <v>0</v>
      </c>
      <c r="F30" s="108"/>
      <c r="G30" s="108" t="n">
        <v>-0.1</v>
      </c>
      <c r="H30" s="108"/>
      <c r="I30" s="108" t="n">
        <v>0</v>
      </c>
      <c r="J30" s="108"/>
      <c r="K30" s="108" t="n">
        <v>0</v>
      </c>
      <c r="L30" s="108"/>
      <c r="M30" s="108" t="n">
        <v>0</v>
      </c>
      <c r="N30" s="108"/>
      <c r="O30" s="108" t="n">
        <v>-0.1</v>
      </c>
      <c r="P30" s="108"/>
      <c r="Q30" s="108" t="n">
        <v>0</v>
      </c>
      <c r="R30" s="108"/>
      <c r="S30" s="108" t="n">
        <v>0</v>
      </c>
      <c r="T30" s="108"/>
      <c r="U30" s="108" t="n">
        <v>0</v>
      </c>
      <c r="V30" s="108"/>
      <c r="W30" s="108" t="n">
        <v>-0.1</v>
      </c>
      <c r="X30" s="108"/>
      <c r="Y30" s="108" t="n">
        <v>0</v>
      </c>
      <c r="Z30" s="108"/>
      <c r="AA30" s="108" t="n">
        <v>0</v>
      </c>
      <c r="AB30" s="108"/>
      <c r="AC30" s="108" t="n">
        <v>0</v>
      </c>
      <c r="AD30" s="108"/>
      <c r="AE30" s="108" t="n">
        <v>-0.1</v>
      </c>
      <c r="AF30" s="89"/>
      <c r="AG30" s="120" t="n">
        <f aca="false">SUM(C30:AE30)</f>
        <v>-0.4</v>
      </c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03" t="s">
        <v>94</v>
      </c>
      <c r="B31" s="8"/>
      <c r="C31" s="139" t="n">
        <v>-1.7</v>
      </c>
      <c r="D31" s="108"/>
      <c r="E31" s="108" t="n">
        <v>-1.9</v>
      </c>
      <c r="F31" s="108"/>
      <c r="G31" s="108" t="n">
        <v>-1.9</v>
      </c>
      <c r="H31" s="108"/>
      <c r="I31" s="139" t="n">
        <v>-1.8</v>
      </c>
      <c r="J31" s="108"/>
      <c r="K31" s="139" t="n">
        <v>-1.8</v>
      </c>
      <c r="L31" s="108"/>
      <c r="M31" s="139" t="n">
        <v>-1.8</v>
      </c>
      <c r="N31" s="108"/>
      <c r="O31" s="139" t="n">
        <v>-1.8</v>
      </c>
      <c r="P31" s="108"/>
      <c r="Q31" s="139" t="n">
        <v>-1.8</v>
      </c>
      <c r="R31" s="108"/>
      <c r="S31" s="139" t="n">
        <v>-1.8</v>
      </c>
      <c r="T31" s="108"/>
      <c r="U31" s="139" t="n">
        <v>-1.8</v>
      </c>
      <c r="V31" s="108"/>
      <c r="W31" s="139" t="n">
        <v>-1.8</v>
      </c>
      <c r="X31" s="108"/>
      <c r="Y31" s="139" t="n">
        <v>-1.8</v>
      </c>
      <c r="Z31" s="108"/>
      <c r="AA31" s="139" t="n">
        <v>-1.8</v>
      </c>
      <c r="AB31" s="108"/>
      <c r="AC31" s="139" t="n">
        <v>-1.8</v>
      </c>
      <c r="AD31" s="108"/>
      <c r="AE31" s="139" t="n">
        <v>-1.9</v>
      </c>
      <c r="AF31" s="89"/>
      <c r="AG31" s="120" t="n">
        <f aca="false">SUM(C31:AE31)</f>
        <v>-27.2</v>
      </c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7" t="s">
        <v>95</v>
      </c>
      <c r="B32" s="8"/>
      <c r="C32" s="140" t="n">
        <f aca="false">SUM(C29:C31)</f>
        <v>-5.9</v>
      </c>
      <c r="D32" s="89"/>
      <c r="E32" s="140" t="n">
        <f aca="false">SUM(E29:E31)</f>
        <v>-5.9</v>
      </c>
      <c r="F32" s="89"/>
      <c r="G32" s="140" t="n">
        <f aca="false">SUM(G29:G31)</f>
        <v>-5.9</v>
      </c>
      <c r="H32" s="89"/>
      <c r="I32" s="140" t="n">
        <f aca="false">SUM(I29:I31)</f>
        <v>-5.9</v>
      </c>
      <c r="J32" s="89"/>
      <c r="K32" s="140" t="n">
        <f aca="false">SUM(K29:K31)</f>
        <v>-5.9</v>
      </c>
      <c r="L32" s="89"/>
      <c r="M32" s="140" t="n">
        <f aca="false">SUM(M29:M31)</f>
        <v>-5.9</v>
      </c>
      <c r="N32" s="89"/>
      <c r="O32" s="140" t="n">
        <f aca="false">SUM(O29:O31)</f>
        <v>-5.9</v>
      </c>
      <c r="P32" s="89"/>
      <c r="Q32" s="140" t="n">
        <f aca="false">SUM(Q29:Q31)</f>
        <v>-5.9</v>
      </c>
      <c r="R32" s="89"/>
      <c r="S32" s="140" t="n">
        <f aca="false">SUM(S29:S31)</f>
        <v>-5.9</v>
      </c>
      <c r="T32" s="89"/>
      <c r="U32" s="140" t="n">
        <f aca="false">SUM(U29:U31)</f>
        <v>-5.9</v>
      </c>
      <c r="V32" s="89"/>
      <c r="W32" s="140" t="n">
        <f aca="false">SUM(W29:W31)</f>
        <v>-5.9</v>
      </c>
      <c r="X32" s="89"/>
      <c r="Y32" s="140" t="n">
        <f aca="false">SUM(Y29:Y31)</f>
        <v>-5.9</v>
      </c>
      <c r="Z32" s="89"/>
      <c r="AA32" s="140" t="n">
        <f aca="false">SUM(AA29:AA31)</f>
        <v>-6</v>
      </c>
      <c r="AB32" s="89"/>
      <c r="AC32" s="140" t="n">
        <f aca="false">SUM(AC29:AC31)</f>
        <v>-6</v>
      </c>
      <c r="AD32" s="89"/>
      <c r="AE32" s="140" t="n">
        <f aca="false">SUM(AE29:AE31)</f>
        <v>-6.2</v>
      </c>
      <c r="AF32" s="141"/>
      <c r="AG32" s="140" t="n">
        <f aca="false">SUM(AG29:AG31)</f>
        <v>-89</v>
      </c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8"/>
      <c r="B33" s="8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8"/>
      <c r="B34" s="8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17" t="s">
        <v>96</v>
      </c>
      <c r="B35" s="8"/>
      <c r="C35" s="108" t="n">
        <v>-2.6</v>
      </c>
      <c r="D35" s="108"/>
      <c r="E35" s="108" t="n">
        <v>-2.6</v>
      </c>
      <c r="F35" s="108"/>
      <c r="G35" s="108" t="n">
        <v>-2.7</v>
      </c>
      <c r="H35" s="108"/>
      <c r="I35" s="108" t="n">
        <v>-2.8</v>
      </c>
      <c r="J35" s="108"/>
      <c r="K35" s="108" t="n">
        <v>-3.1</v>
      </c>
      <c r="L35" s="108"/>
      <c r="M35" s="108" t="n">
        <v>-2.8</v>
      </c>
      <c r="N35" s="108"/>
      <c r="O35" s="108" t="n">
        <v>-2.7</v>
      </c>
      <c r="P35" s="108"/>
      <c r="Q35" s="108" t="n">
        <v>-2.7</v>
      </c>
      <c r="R35" s="108"/>
      <c r="S35" s="108" t="n">
        <v>-2.7</v>
      </c>
      <c r="T35" s="108"/>
      <c r="U35" s="108" t="n">
        <v>-2.7</v>
      </c>
      <c r="V35" s="108"/>
      <c r="W35" s="108" t="n">
        <v>-2.8</v>
      </c>
      <c r="X35" s="108"/>
      <c r="Y35" s="108" t="n">
        <v>-2.7</v>
      </c>
      <c r="Z35" s="108"/>
      <c r="AA35" s="108" t="n">
        <v>-2.8</v>
      </c>
      <c r="AB35" s="108"/>
      <c r="AC35" s="108" t="n">
        <v>-2.7</v>
      </c>
      <c r="AD35" s="108"/>
      <c r="AE35" s="108" t="n">
        <v>-2.7</v>
      </c>
      <c r="AF35" s="89"/>
      <c r="AG35" s="120" t="n">
        <f aca="false">SUM(C35:AE35)</f>
        <v>-41.1</v>
      </c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8" t="s">
        <v>93</v>
      </c>
      <c r="B36" s="8"/>
      <c r="C36" s="108" t="n">
        <v>0</v>
      </c>
      <c r="D36" s="108"/>
      <c r="E36" s="108" t="n">
        <v>0</v>
      </c>
      <c r="F36" s="108"/>
      <c r="G36" s="108" t="n">
        <v>0</v>
      </c>
      <c r="H36" s="108"/>
      <c r="I36" s="108" t="n">
        <v>0</v>
      </c>
      <c r="J36" s="108"/>
      <c r="K36" s="108" t="n">
        <v>0</v>
      </c>
      <c r="L36" s="108"/>
      <c r="M36" s="108" t="n">
        <v>0</v>
      </c>
      <c r="N36" s="108"/>
      <c r="O36" s="108" t="n">
        <v>0</v>
      </c>
      <c r="P36" s="108"/>
      <c r="Q36" s="108" t="n">
        <v>0</v>
      </c>
      <c r="R36" s="108"/>
      <c r="S36" s="108" t="n">
        <v>0</v>
      </c>
      <c r="T36" s="108"/>
      <c r="U36" s="108" t="n">
        <v>0</v>
      </c>
      <c r="V36" s="108"/>
      <c r="W36" s="108" t="n">
        <v>0</v>
      </c>
      <c r="X36" s="108"/>
      <c r="Y36" s="108" t="n">
        <v>0</v>
      </c>
      <c r="Z36" s="108"/>
      <c r="AA36" s="108" t="n">
        <v>0</v>
      </c>
      <c r="AB36" s="108"/>
      <c r="AC36" s="108" t="n">
        <v>0</v>
      </c>
      <c r="AD36" s="108"/>
      <c r="AE36" s="108" t="n">
        <v>0</v>
      </c>
      <c r="AF36" s="89"/>
      <c r="AG36" s="120" t="n">
        <f aca="false">SUM(C36:AE36)</f>
        <v>0</v>
      </c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03" t="s">
        <v>94</v>
      </c>
      <c r="B37" s="137"/>
      <c r="C37" s="142" t="n">
        <v>-0.9</v>
      </c>
      <c r="D37" s="143"/>
      <c r="E37" s="142" t="n">
        <v>-0.9</v>
      </c>
      <c r="F37" s="143"/>
      <c r="G37" s="142" t="n">
        <v>-0.9</v>
      </c>
      <c r="H37" s="143"/>
      <c r="I37" s="142" t="n">
        <v>-0.9</v>
      </c>
      <c r="J37" s="143"/>
      <c r="K37" s="142" t="n">
        <v>-0.9</v>
      </c>
      <c r="L37" s="143"/>
      <c r="M37" s="142" t="n">
        <v>-0.9</v>
      </c>
      <c r="N37" s="144"/>
      <c r="O37" s="142" t="n">
        <v>-0.9</v>
      </c>
      <c r="P37" s="143"/>
      <c r="Q37" s="142" t="n">
        <v>-0.9</v>
      </c>
      <c r="R37" s="143"/>
      <c r="S37" s="142" t="n">
        <v>-0.9</v>
      </c>
      <c r="T37" s="144"/>
      <c r="U37" s="142" t="n">
        <v>-0.9</v>
      </c>
      <c r="V37" s="143"/>
      <c r="W37" s="142" t="n">
        <v>-0.9</v>
      </c>
      <c r="X37" s="143"/>
      <c r="Y37" s="142" t="n">
        <v>-0.9</v>
      </c>
      <c r="Z37" s="144"/>
      <c r="AA37" s="142" t="n">
        <v>-0.9</v>
      </c>
      <c r="AB37" s="143"/>
      <c r="AC37" s="142" t="n">
        <v>-0.9</v>
      </c>
      <c r="AD37" s="143"/>
      <c r="AE37" s="142" t="n">
        <v>-0.9</v>
      </c>
      <c r="AF37" s="145"/>
      <c r="AG37" s="120" t="n">
        <f aca="false">SUM(C37:AE37)</f>
        <v>-13.5</v>
      </c>
      <c r="AH37" s="123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17" t="s">
        <v>97</v>
      </c>
      <c r="B38" s="137"/>
      <c r="C38" s="140" t="n">
        <f aca="false">SUM(C35:C37)</f>
        <v>-3.5</v>
      </c>
      <c r="D38" s="89"/>
      <c r="E38" s="140" t="n">
        <f aca="false">SUM(E35:E37)</f>
        <v>-3.5</v>
      </c>
      <c r="F38" s="89"/>
      <c r="G38" s="140" t="n">
        <f aca="false">SUM(G35:G37)</f>
        <v>-3.6</v>
      </c>
      <c r="H38" s="130"/>
      <c r="I38" s="140" t="n">
        <f aca="false">SUM(I35:I37)</f>
        <v>-3.7</v>
      </c>
      <c r="J38" s="89"/>
      <c r="K38" s="140" t="n">
        <f aca="false">SUM(K35:K37)</f>
        <v>-4</v>
      </c>
      <c r="L38" s="89"/>
      <c r="M38" s="140" t="n">
        <f aca="false">SUM(M35:M37)</f>
        <v>-3.7</v>
      </c>
      <c r="N38" s="135"/>
      <c r="O38" s="140" t="n">
        <f aca="false">SUM(O35:O37)</f>
        <v>-3.6</v>
      </c>
      <c r="P38" s="89"/>
      <c r="Q38" s="140" t="n">
        <f aca="false">SUM(Q35:Q37)</f>
        <v>-3.6</v>
      </c>
      <c r="R38" s="89"/>
      <c r="S38" s="140" t="n">
        <f aca="false">SUM(S35:S37)</f>
        <v>-3.6</v>
      </c>
      <c r="T38" s="135"/>
      <c r="U38" s="140" t="n">
        <f aca="false">SUM(U35:U37)</f>
        <v>-3.6</v>
      </c>
      <c r="V38" s="89"/>
      <c r="W38" s="140" t="n">
        <f aca="false">SUM(W35:W37)</f>
        <v>-3.7</v>
      </c>
      <c r="X38" s="89"/>
      <c r="Y38" s="140" t="n">
        <f aca="false">SUM(Y35:Y37)</f>
        <v>-3.6</v>
      </c>
      <c r="Z38" s="135"/>
      <c r="AA38" s="140" t="n">
        <f aca="false">SUM(AA35:AA37)</f>
        <v>-3.7</v>
      </c>
      <c r="AB38" s="89"/>
      <c r="AC38" s="140" t="n">
        <f aca="false">SUM(AC35:AC37)</f>
        <v>-3.6</v>
      </c>
      <c r="AD38" s="89"/>
      <c r="AE38" s="140" t="n">
        <f aca="false">SUM(AE35:AE37)</f>
        <v>-3.6</v>
      </c>
      <c r="AF38" s="141"/>
      <c r="AG38" s="140" t="n">
        <f aca="false">SUM(AG35:AG37)</f>
        <v>-54.6</v>
      </c>
      <c r="AH38" s="11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146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0" customFormat="false" ht="15.75" hidden="false" customHeight="false" outlineLevel="0" collapsed="false">
      <c r="A40" s="14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1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</row>
    <row r="41" customFormat="false" ht="15.75" hidden="false" customHeight="false" outlineLevel="0" collapsed="false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</row>
    <row r="42" customFormat="false" ht="15.75" hidden="false" customHeight="false" outlineLevel="0" collapsed="false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</row>
    <row r="43" customFormat="false" ht="15.75" hidden="false" customHeight="fals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</row>
    <row r="44" customFormat="false" ht="15.75" hidden="false" customHeight="false" outlineLevel="0" collapsed="false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</row>
    <row r="45" customFormat="false" ht="15.75" hidden="false" customHeight="false" outlineLevel="0" collapsed="false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</row>
    <row r="46" customFormat="false" ht="15.75" hidden="false" customHeight="false" outlineLevel="0" collapsed="false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</row>
    <row r="47" customFormat="false" ht="15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</row>
    <row r="51" customFormat="false" ht="15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Expense Analysis - Forecast 2001
(millions)</oddHeader>
    <oddFooter>&amp;CHIGHLY CONFIDENTIAL - DO NOT COPY OR DISTRIBUTE&amp;R&amp;P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3" colorId="64" zoomScale="90" zoomScaleNormal="90" zoomScalePageLayoutView="100" workbookViewId="0">
      <selection pane="topLeft" activeCell="A12" activeCellId="0" sqref="A12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48" width="67.28"/>
    <col collapsed="false" customWidth="true" hidden="false" outlineLevel="0" max="5" min="5" style="149" width="13.56"/>
    <col collapsed="false" customWidth="true" hidden="false" outlineLevel="0" max="6" min="6" style="149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50" t="s">
        <v>98</v>
      </c>
      <c r="B1" s="151"/>
      <c r="C1" s="8"/>
      <c r="D1" s="152" t="s">
        <v>57</v>
      </c>
    </row>
    <row r="2" customFormat="false" ht="39" hidden="false" customHeight="true" outlineLevel="0" collapsed="false">
      <c r="A2" s="117"/>
      <c r="B2" s="153"/>
      <c r="C2" s="118"/>
      <c r="D2" s="123"/>
      <c r="E2" s="154"/>
      <c r="F2" s="154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  <c r="IV2" s="155"/>
      <c r="IW2" s="155"/>
    </row>
    <row r="3" customFormat="false" ht="39" hidden="false" customHeight="true" outlineLevel="0" collapsed="false">
      <c r="A3" s="156"/>
      <c r="B3" s="157"/>
      <c r="C3" s="8"/>
      <c r="D3" s="123"/>
      <c r="E3" s="154"/>
      <c r="F3" s="154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</row>
    <row r="4" customFormat="false" ht="39" hidden="false" customHeight="true" outlineLevel="0" collapsed="false">
      <c r="A4" s="156"/>
      <c r="B4" s="157"/>
      <c r="C4" s="8"/>
      <c r="D4" s="123"/>
      <c r="E4" s="154"/>
      <c r="F4" s="154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  <c r="IR4" s="155"/>
      <c r="IS4" s="155"/>
      <c r="IT4" s="155"/>
      <c r="IU4" s="155"/>
      <c r="IV4" s="155"/>
      <c r="IW4" s="155"/>
    </row>
    <row r="5" customFormat="false" ht="55.5" hidden="false" customHeight="true" outlineLevel="0" collapsed="false">
      <c r="A5" s="117"/>
      <c r="B5" s="157"/>
      <c r="C5" s="118"/>
      <c r="D5" s="123"/>
      <c r="E5" s="154"/>
      <c r="F5" s="154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  <c r="IU5" s="155"/>
      <c r="IV5" s="155"/>
      <c r="IW5" s="155"/>
    </row>
    <row r="6" customFormat="false" ht="39" hidden="false" customHeight="true" outlineLevel="0" collapsed="false">
      <c r="A6" s="156"/>
      <c r="B6" s="157"/>
      <c r="C6" s="8"/>
      <c r="D6" s="123"/>
      <c r="E6" s="154"/>
      <c r="F6" s="154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</row>
    <row r="7" customFormat="false" ht="31.5" hidden="false" customHeight="true" outlineLevel="0" collapsed="false">
      <c r="A7" s="156"/>
      <c r="B7" s="158"/>
      <c r="C7" s="8"/>
      <c r="D7" s="123"/>
      <c r="E7" s="154"/>
      <c r="F7" s="154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</row>
    <row r="8" customFormat="false" ht="32.25" hidden="false" customHeight="true" outlineLevel="0" collapsed="false">
      <c r="A8" s="136" t="s">
        <v>99</v>
      </c>
      <c r="B8" s="159" t="n">
        <f aca="false">SUM(B2:B7)</f>
        <v>0</v>
      </c>
      <c r="C8" s="118"/>
      <c r="D8" s="123"/>
      <c r="E8" s="154"/>
      <c r="F8" s="154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</row>
    <row r="9" customFormat="false" ht="24" hidden="false" customHeight="true" outlineLevel="0" collapsed="false">
      <c r="A9" s="150" t="s">
        <v>100</v>
      </c>
      <c r="B9" s="153"/>
      <c r="C9" s="118"/>
      <c r="D9" s="123"/>
      <c r="E9" s="160" t="s">
        <v>101</v>
      </c>
      <c r="F9" s="160" t="s">
        <v>102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</row>
    <row r="10" customFormat="false" ht="55.5" hidden="false" customHeight="true" outlineLevel="0" collapsed="false">
      <c r="A10" s="156"/>
      <c r="B10" s="153"/>
      <c r="C10" s="118"/>
      <c r="D10" s="123"/>
      <c r="E10" s="161"/>
      <c r="F10" s="162" t="n">
        <f aca="false">B10*(1-E10)</f>
        <v>0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  <c r="IU10" s="155"/>
      <c r="IV10" s="155"/>
      <c r="IW10" s="155"/>
    </row>
    <row r="11" customFormat="false" ht="88.5" hidden="false" customHeight="true" outlineLevel="0" collapsed="false">
      <c r="A11" s="156"/>
      <c r="B11" s="163"/>
      <c r="C11" s="118"/>
      <c r="D11" s="123"/>
      <c r="E11" s="161"/>
      <c r="F11" s="164" t="n">
        <f aca="false">B11*(1-E11)</f>
        <v>0</v>
      </c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  <c r="FS11" s="155"/>
      <c r="FT11" s="155"/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155"/>
      <c r="GJ11" s="155"/>
      <c r="GK11" s="155"/>
      <c r="GL11" s="155"/>
      <c r="GM11" s="155"/>
      <c r="GN11" s="155"/>
      <c r="GO11" s="155"/>
      <c r="GP11" s="155"/>
      <c r="GQ11" s="155"/>
      <c r="GR11" s="155"/>
      <c r="GS11" s="155"/>
      <c r="GT11" s="155"/>
      <c r="GU11" s="155"/>
      <c r="GV11" s="155"/>
      <c r="GW11" s="155"/>
      <c r="GX11" s="155"/>
      <c r="GY11" s="155"/>
      <c r="GZ11" s="155"/>
      <c r="HA11" s="155"/>
      <c r="HB11" s="155"/>
      <c r="HC11" s="155"/>
      <c r="HD11" s="155"/>
      <c r="HE11" s="155"/>
      <c r="HF11" s="155"/>
      <c r="HG11" s="155"/>
      <c r="HH11" s="155"/>
      <c r="HI11" s="155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5"/>
      <c r="IF11" s="155"/>
      <c r="IG11" s="155"/>
      <c r="IH11" s="155"/>
      <c r="II11" s="155"/>
      <c r="IJ11" s="155"/>
      <c r="IK11" s="155"/>
      <c r="IL11" s="155"/>
      <c r="IM11" s="155"/>
      <c r="IN11" s="155"/>
      <c r="IO11" s="155"/>
      <c r="IP11" s="155"/>
      <c r="IQ11" s="155"/>
      <c r="IR11" s="155"/>
      <c r="IS11" s="155"/>
      <c r="IT11" s="155"/>
      <c r="IU11" s="155"/>
      <c r="IV11" s="155"/>
      <c r="IW11" s="155"/>
    </row>
    <row r="12" customFormat="false" ht="42" hidden="false" customHeight="true" outlineLevel="0" collapsed="false">
      <c r="A12" s="156"/>
      <c r="B12" s="163"/>
      <c r="C12" s="118"/>
      <c r="D12" s="123"/>
      <c r="E12" s="161"/>
      <c r="F12" s="164" t="n">
        <f aca="false">B12*(1-E12)</f>
        <v>0</v>
      </c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GW12" s="155"/>
      <c r="GX12" s="155"/>
      <c r="GY12" s="155"/>
      <c r="GZ12" s="155"/>
      <c r="HA12" s="155"/>
      <c r="HB12" s="155"/>
      <c r="HC12" s="155"/>
      <c r="HD12" s="155"/>
      <c r="HE12" s="155"/>
      <c r="HF12" s="155"/>
      <c r="HG12" s="155"/>
      <c r="HH12" s="155"/>
      <c r="HI12" s="155"/>
      <c r="HJ12" s="155"/>
      <c r="HK12" s="155"/>
      <c r="HL12" s="155"/>
      <c r="HM12" s="155"/>
      <c r="HN12" s="155"/>
      <c r="HO12" s="155"/>
      <c r="HP12" s="155"/>
      <c r="HQ12" s="155"/>
      <c r="HR12" s="155"/>
      <c r="HS12" s="155"/>
      <c r="HT12" s="155"/>
      <c r="HU12" s="155"/>
      <c r="HV12" s="155"/>
      <c r="HW12" s="155"/>
      <c r="HX12" s="155"/>
      <c r="HY12" s="155"/>
      <c r="HZ12" s="155"/>
      <c r="IA12" s="155"/>
      <c r="IB12" s="155"/>
      <c r="IC12" s="155"/>
      <c r="ID12" s="155"/>
      <c r="IE12" s="155"/>
      <c r="IF12" s="155"/>
      <c r="IG12" s="155"/>
      <c r="IH12" s="155"/>
      <c r="II12" s="155"/>
      <c r="IJ12" s="155"/>
      <c r="IK12" s="155"/>
      <c r="IL12" s="155"/>
      <c r="IM12" s="155"/>
      <c r="IN12" s="155"/>
      <c r="IO12" s="155"/>
      <c r="IP12" s="155"/>
      <c r="IQ12" s="155"/>
      <c r="IR12" s="155"/>
      <c r="IS12" s="155"/>
      <c r="IT12" s="155"/>
      <c r="IU12" s="155"/>
      <c r="IV12" s="155"/>
      <c r="IW12" s="155"/>
    </row>
    <row r="13" customFormat="false" ht="57" hidden="false" customHeight="true" outlineLevel="0" collapsed="false">
      <c r="A13" s="156"/>
      <c r="B13" s="163"/>
      <c r="C13" s="118"/>
      <c r="D13" s="123"/>
      <c r="E13" s="161"/>
      <c r="F13" s="164" t="n">
        <f aca="false">B13*(1-E13)</f>
        <v>0</v>
      </c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155"/>
      <c r="FG13" s="155"/>
      <c r="FH13" s="155"/>
      <c r="FI13" s="155"/>
      <c r="FJ13" s="155"/>
      <c r="FK13" s="155"/>
      <c r="FL13" s="155"/>
      <c r="FM13" s="155"/>
      <c r="FN13" s="155"/>
      <c r="FO13" s="155"/>
      <c r="FP13" s="155"/>
      <c r="FQ13" s="155"/>
      <c r="FR13" s="155"/>
      <c r="FS13" s="155"/>
      <c r="FT13" s="155"/>
      <c r="FU13" s="155"/>
      <c r="FV13" s="155"/>
      <c r="FW13" s="155"/>
      <c r="FX13" s="155"/>
      <c r="FY13" s="155"/>
      <c r="FZ13" s="155"/>
      <c r="GA13" s="155"/>
      <c r="GB13" s="155"/>
      <c r="GC13" s="155"/>
      <c r="GD13" s="155"/>
      <c r="GE13" s="155"/>
      <c r="GF13" s="155"/>
      <c r="GG13" s="155"/>
      <c r="GH13" s="155"/>
      <c r="GI13" s="155"/>
      <c r="GJ13" s="155"/>
      <c r="GK13" s="155"/>
      <c r="GL13" s="155"/>
      <c r="GM13" s="155"/>
      <c r="GN13" s="155"/>
      <c r="GO13" s="155"/>
      <c r="GP13" s="155"/>
      <c r="GQ13" s="155"/>
      <c r="GR13" s="155"/>
      <c r="GS13" s="155"/>
      <c r="GT13" s="155"/>
      <c r="GU13" s="155"/>
      <c r="GV13" s="155"/>
      <c r="GW13" s="155"/>
      <c r="GX13" s="155"/>
      <c r="GY13" s="155"/>
      <c r="GZ13" s="155"/>
      <c r="HA13" s="155"/>
      <c r="HB13" s="155"/>
      <c r="HC13" s="155"/>
      <c r="HD13" s="155"/>
      <c r="HE13" s="155"/>
      <c r="HF13" s="155"/>
      <c r="HG13" s="155"/>
      <c r="HH13" s="155"/>
      <c r="HI13" s="155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5"/>
      <c r="IF13" s="155"/>
      <c r="IG13" s="155"/>
      <c r="IH13" s="155"/>
      <c r="II13" s="155"/>
      <c r="IJ13" s="155"/>
      <c r="IK13" s="155"/>
      <c r="IL13" s="155"/>
      <c r="IM13" s="155"/>
      <c r="IN13" s="155"/>
      <c r="IO13" s="155"/>
      <c r="IP13" s="155"/>
      <c r="IQ13" s="155"/>
      <c r="IR13" s="155"/>
      <c r="IS13" s="155"/>
      <c r="IT13" s="155"/>
      <c r="IU13" s="155"/>
      <c r="IV13" s="155"/>
      <c r="IW13" s="155"/>
    </row>
    <row r="14" customFormat="false" ht="33.75" hidden="false" customHeight="true" outlineLevel="0" collapsed="false">
      <c r="A14" s="156"/>
      <c r="B14" s="158"/>
      <c r="C14" s="118"/>
      <c r="D14" s="123"/>
      <c r="E14" s="165"/>
      <c r="F14" s="166" t="n">
        <f aca="false">B14*(1-E14)</f>
        <v>0</v>
      </c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155"/>
      <c r="FE14" s="155"/>
      <c r="FF14" s="155"/>
      <c r="FG14" s="155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GW14" s="155"/>
      <c r="GX14" s="155"/>
      <c r="GY14" s="155"/>
      <c r="GZ14" s="155"/>
      <c r="HA14" s="155"/>
      <c r="HB14" s="155"/>
      <c r="HC14" s="155"/>
      <c r="HD14" s="155"/>
      <c r="HE14" s="155"/>
      <c r="HF14" s="155"/>
      <c r="HG14" s="155"/>
      <c r="HH14" s="155"/>
      <c r="HI14" s="155"/>
      <c r="HJ14" s="155"/>
      <c r="HK14" s="155"/>
      <c r="HL14" s="155"/>
      <c r="HM14" s="155"/>
      <c r="HN14" s="155"/>
      <c r="HO14" s="155"/>
      <c r="HP14" s="155"/>
      <c r="HQ14" s="155"/>
      <c r="HR14" s="155"/>
      <c r="HS14" s="155"/>
      <c r="HT14" s="155"/>
      <c r="HU14" s="155"/>
      <c r="HV14" s="155"/>
      <c r="HW14" s="155"/>
      <c r="HX14" s="155"/>
      <c r="HY14" s="155"/>
      <c r="HZ14" s="155"/>
      <c r="IA14" s="155"/>
      <c r="IB14" s="155"/>
      <c r="IC14" s="155"/>
      <c r="ID14" s="155"/>
      <c r="IE14" s="155"/>
      <c r="IF14" s="155"/>
      <c r="IG14" s="155"/>
      <c r="IH14" s="155"/>
      <c r="II14" s="155"/>
      <c r="IJ14" s="155"/>
      <c r="IK14" s="155"/>
      <c r="IL14" s="155"/>
      <c r="IM14" s="155"/>
      <c r="IN14" s="155"/>
      <c r="IO14" s="155"/>
      <c r="IP14" s="155"/>
      <c r="IQ14" s="155"/>
      <c r="IR14" s="155"/>
      <c r="IS14" s="155"/>
      <c r="IT14" s="155"/>
      <c r="IU14" s="155"/>
      <c r="IV14" s="155"/>
      <c r="IW14" s="155"/>
    </row>
    <row r="15" customFormat="false" ht="38.25" hidden="false" customHeight="true" outlineLevel="0" collapsed="false">
      <c r="A15" s="136" t="s">
        <v>99</v>
      </c>
      <c r="B15" s="159" t="n">
        <f aca="false">SUM(B10:B14)</f>
        <v>0</v>
      </c>
      <c r="C15" s="155"/>
      <c r="D15" s="155"/>
      <c r="E15" s="167" t="s">
        <v>103</v>
      </c>
      <c r="F15" s="168" t="n">
        <f aca="false">SUM(F10:F14)</f>
        <v>0</v>
      </c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155"/>
      <c r="FE15" s="155"/>
      <c r="FF15" s="155"/>
      <c r="FG15" s="155"/>
      <c r="FH15" s="155"/>
      <c r="FI15" s="155"/>
      <c r="FJ15" s="155"/>
      <c r="FK15" s="155"/>
      <c r="FL15" s="155"/>
      <c r="FM15" s="155"/>
      <c r="FN15" s="155"/>
      <c r="FO15" s="155"/>
      <c r="FP15" s="155"/>
      <c r="FQ15" s="155"/>
      <c r="FR15" s="155"/>
      <c r="FS15" s="155"/>
      <c r="FT15" s="155"/>
      <c r="FU15" s="155"/>
      <c r="FV15" s="155"/>
      <c r="FW15" s="155"/>
      <c r="FX15" s="155"/>
      <c r="FY15" s="155"/>
      <c r="FZ15" s="155"/>
      <c r="GA15" s="155"/>
      <c r="GB15" s="155"/>
      <c r="GC15" s="155"/>
      <c r="GD15" s="155"/>
      <c r="GE15" s="155"/>
      <c r="GF15" s="155"/>
      <c r="GG15" s="155"/>
      <c r="GH15" s="155"/>
      <c r="GI15" s="155"/>
      <c r="GJ15" s="155"/>
      <c r="GK15" s="155"/>
      <c r="GL15" s="155"/>
      <c r="GM15" s="155"/>
      <c r="GN15" s="155"/>
      <c r="GO15" s="155"/>
      <c r="GP15" s="155"/>
      <c r="GQ15" s="155"/>
      <c r="GR15" s="155"/>
      <c r="GS15" s="155"/>
      <c r="GT15" s="155"/>
      <c r="GU15" s="155"/>
      <c r="GV15" s="155"/>
      <c r="GW15" s="155"/>
      <c r="GX15" s="155"/>
      <c r="GY15" s="155"/>
      <c r="GZ15" s="155"/>
      <c r="HA15" s="155"/>
      <c r="HB15" s="155"/>
      <c r="HC15" s="155"/>
      <c r="HD15" s="155"/>
      <c r="HE15" s="155"/>
      <c r="HF15" s="155"/>
      <c r="HG15" s="155"/>
      <c r="HH15" s="155"/>
      <c r="HI15" s="155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5"/>
      <c r="IF15" s="155"/>
      <c r="IG15" s="155"/>
      <c r="IH15" s="155"/>
      <c r="II15" s="155"/>
      <c r="IJ15" s="155"/>
      <c r="IK15" s="155"/>
      <c r="IL15" s="155"/>
      <c r="IM15" s="155"/>
      <c r="IN15" s="155"/>
      <c r="IO15" s="155"/>
      <c r="IP15" s="155"/>
      <c r="IQ15" s="155"/>
      <c r="IR15" s="155"/>
      <c r="IS15" s="155"/>
      <c r="IT15" s="155"/>
      <c r="IU15" s="155"/>
      <c r="IV15" s="155"/>
      <c r="IW15" s="155"/>
    </row>
    <row r="16" customFormat="false" ht="24" hidden="false" customHeight="true" outlineLevel="0" collapsed="false">
      <c r="A16" s="73" t="s">
        <v>104</v>
      </c>
      <c r="B16" s="169" t="n">
        <f aca="false">B15+B8</f>
        <v>0</v>
      </c>
      <c r="D16" s="6"/>
      <c r="E16" s="170" t="s">
        <v>105</v>
      </c>
      <c r="F16" s="171" t="n">
        <f aca="false">F15+B8</f>
        <v>0</v>
      </c>
    </row>
    <row r="17" customFormat="false" ht="15.75" hidden="false" customHeight="false" outlineLevel="0" collapsed="false">
      <c r="A17" s="172"/>
      <c r="B17" s="172"/>
      <c r="C17" s="172"/>
      <c r="D17" s="173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SERVICES
Contingencies and Commitments
September 30, 2001
(millions)</oddHeader>
    <oddFooter>&amp;CHIGHLY CONFIDENTIAL - DO NOT COPY OR DISTRIBUTE&amp;R&amp;P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:E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E1" s="4" t="s">
        <v>4</v>
      </c>
    </row>
    <row r="3" customFormat="false" ht="12.75" hidden="false" customHeight="false" outlineLevel="0" collapsed="false">
      <c r="E3" s="5" t="s">
        <v>5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&amp;R&amp;T</oddHeader>
    <oddFooter>&amp;L&amp;D&amp;R&amp;F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5"/>
  <sheetViews>
    <sheetView showFormulas="false" showGridLines="fals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G10" activeCellId="0" sqref="F10:G1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2.56"/>
    <col collapsed="false" customWidth="true" hidden="false" outlineLevel="0" max="4" min="4" style="6" width="1.56"/>
    <col collapsed="false" customWidth="true" hidden="false" outlineLevel="0" max="5" min="5" style="7" width="13.41"/>
    <col collapsed="false" customWidth="true" hidden="false" outlineLevel="0" max="6" min="6" style="6" width="1.56"/>
    <col collapsed="false" customWidth="true" hidden="false" outlineLevel="0" max="7" min="7" style="8" width="12.56"/>
    <col collapsed="false" customWidth="true" hidden="false" outlineLevel="0" max="8" min="8" style="6" width="2.7"/>
    <col collapsed="false" customWidth="true" hidden="false" outlineLevel="0" max="9" min="9" style="6" width="56.14"/>
    <col collapsed="false" customWidth="false" hidden="false" outlineLevel="0" max="257" min="10" style="6" width="9.14"/>
  </cols>
  <sheetData>
    <row r="1" customFormat="false" ht="15.75" hidden="true" customHeight="false" outlineLevel="0" collapsed="false">
      <c r="A1" s="9"/>
      <c r="C1" s="10"/>
      <c r="E1" s="11"/>
      <c r="F1" s="12"/>
      <c r="G1" s="13"/>
      <c r="H1" s="12"/>
      <c r="I1" s="12"/>
    </row>
    <row r="2" customFormat="false" ht="18.75" hidden="false" customHeight="true" outlineLevel="0" collapsed="false">
      <c r="A2" s="9" t="s">
        <v>6</v>
      </c>
      <c r="C2" s="10"/>
      <c r="E2" s="11"/>
      <c r="F2" s="12"/>
      <c r="G2" s="13"/>
      <c r="H2" s="12"/>
      <c r="I2" s="12"/>
    </row>
    <row r="3" customFormat="false" ht="15.75" hidden="true" customHeight="false" outlineLevel="0" collapsed="false">
      <c r="A3" s="9"/>
      <c r="C3" s="10"/>
      <c r="E3" s="11"/>
      <c r="F3" s="12"/>
      <c r="G3" s="13"/>
      <c r="H3" s="12"/>
      <c r="I3" s="12"/>
    </row>
    <row r="4" customFormat="false" ht="9" hidden="false" customHeight="true" outlineLevel="0" collapsed="false">
      <c r="A4" s="9"/>
      <c r="C4" s="10"/>
      <c r="E4" s="11"/>
      <c r="F4" s="12"/>
      <c r="G4" s="13"/>
      <c r="H4" s="12"/>
      <c r="I4" s="12"/>
    </row>
    <row r="5" customFormat="false" ht="19.5" hidden="false" customHeight="true" outlineLevel="0" collapsed="false">
      <c r="A5" s="9" t="s">
        <v>7</v>
      </c>
      <c r="C5" s="10"/>
      <c r="E5" s="11"/>
      <c r="F5" s="12"/>
      <c r="G5" s="13"/>
      <c r="H5" s="12"/>
      <c r="I5" s="12"/>
    </row>
    <row r="6" customFormat="false" ht="9" hidden="false" customHeight="true" outlineLevel="0" collapsed="false">
      <c r="A6" s="9"/>
      <c r="C6" s="10"/>
      <c r="E6" s="11"/>
      <c r="F6" s="12"/>
      <c r="G6" s="13"/>
      <c r="H6" s="12"/>
      <c r="I6" s="12"/>
    </row>
    <row r="7" customFormat="false" ht="15.75" hidden="false" customHeight="false" outlineLevel="0" collapsed="false">
      <c r="A7" s="14" t="s">
        <v>8</v>
      </c>
      <c r="B7" s="15"/>
      <c r="C7" s="16"/>
      <c r="D7" s="17"/>
      <c r="E7" s="18"/>
      <c r="F7" s="19"/>
      <c r="G7" s="18"/>
      <c r="H7" s="12"/>
      <c r="I7" s="20"/>
    </row>
    <row r="8" customFormat="false" ht="9" hidden="false" customHeight="true" outlineLevel="0" collapsed="false">
      <c r="A8" s="14"/>
      <c r="B8" s="15"/>
      <c r="C8" s="21"/>
      <c r="D8" s="15"/>
      <c r="E8" s="22"/>
      <c r="F8" s="23"/>
      <c r="G8" s="22"/>
      <c r="H8" s="12"/>
      <c r="I8" s="20"/>
    </row>
    <row r="9" customFormat="false" ht="15.75" hidden="false" customHeight="false" outlineLevel="0" collapsed="false">
      <c r="A9" s="14" t="s">
        <v>9</v>
      </c>
      <c r="B9" s="15"/>
      <c r="C9" s="24"/>
      <c r="D9" s="25"/>
      <c r="E9" s="26"/>
      <c r="F9" s="27"/>
      <c r="G9" s="26"/>
      <c r="H9" s="12"/>
      <c r="I9" s="20"/>
    </row>
    <row r="10" customFormat="false" ht="9.75" hidden="false" customHeight="true" outlineLevel="0" collapsed="false">
      <c r="A10" s="14"/>
      <c r="B10" s="15"/>
      <c r="C10" s="24"/>
      <c r="D10" s="25"/>
      <c r="E10" s="26"/>
      <c r="F10" s="27"/>
      <c r="G10" s="26"/>
      <c r="H10" s="12"/>
      <c r="I10" s="20"/>
    </row>
    <row r="11" customFormat="false" ht="15.75" hidden="false" customHeight="false" outlineLevel="0" collapsed="false">
      <c r="A11" s="14" t="s">
        <v>10</v>
      </c>
      <c r="B11" s="15"/>
      <c r="C11" s="24"/>
      <c r="D11" s="25"/>
      <c r="E11" s="26"/>
      <c r="F11" s="27"/>
      <c r="G11" s="26"/>
      <c r="H11" s="12"/>
      <c r="I11" s="20"/>
    </row>
    <row r="12" customFormat="false" ht="9" hidden="false" customHeight="true" outlineLevel="0" collapsed="false">
      <c r="A12" s="14"/>
      <c r="B12" s="15"/>
      <c r="C12" s="24"/>
      <c r="D12" s="25"/>
      <c r="E12" s="26"/>
      <c r="F12" s="27"/>
      <c r="G12" s="26"/>
      <c r="H12" s="12"/>
      <c r="I12" s="20"/>
    </row>
    <row r="13" customFormat="false" ht="15.75" hidden="false" customHeight="false" outlineLevel="0" collapsed="false">
      <c r="A13" s="14" t="s">
        <v>11</v>
      </c>
      <c r="B13" s="15"/>
      <c r="C13" s="24"/>
      <c r="D13" s="25"/>
      <c r="E13" s="26"/>
      <c r="F13" s="27"/>
      <c r="G13" s="26"/>
      <c r="H13" s="12"/>
      <c r="I13" s="20"/>
    </row>
    <row r="14" customFormat="false" ht="9" hidden="false" customHeight="true" outlineLevel="0" collapsed="false">
      <c r="A14" s="14"/>
      <c r="B14" s="15"/>
      <c r="C14" s="24"/>
      <c r="D14" s="25"/>
      <c r="E14" s="26"/>
      <c r="F14" s="27"/>
      <c r="G14" s="26"/>
      <c r="H14" s="12"/>
      <c r="I14" s="20"/>
    </row>
    <row r="15" customFormat="false" ht="15.75" hidden="false" customHeight="false" outlineLevel="0" collapsed="false">
      <c r="A15" s="14" t="s">
        <v>12</v>
      </c>
      <c r="B15" s="15"/>
      <c r="C15" s="24"/>
      <c r="D15" s="25"/>
      <c r="E15" s="26"/>
      <c r="F15" s="27"/>
      <c r="G15" s="26"/>
      <c r="H15" s="12"/>
      <c r="I15" s="20"/>
    </row>
    <row r="16" customFormat="false" ht="9" hidden="false" customHeight="true" outlineLevel="0" collapsed="false">
      <c r="A16" s="14"/>
      <c r="B16" s="15"/>
      <c r="C16" s="24"/>
      <c r="D16" s="25"/>
      <c r="E16" s="26"/>
      <c r="F16" s="27"/>
      <c r="G16" s="26"/>
      <c r="H16" s="12"/>
      <c r="I16" s="20"/>
    </row>
    <row r="17" customFormat="false" ht="15.75" hidden="false" customHeight="false" outlineLevel="0" collapsed="false">
      <c r="A17" s="14" t="s">
        <v>13</v>
      </c>
      <c r="B17" s="15"/>
      <c r="C17" s="24"/>
      <c r="D17" s="25"/>
      <c r="E17" s="26"/>
      <c r="F17" s="27"/>
      <c r="G17" s="26"/>
      <c r="H17" s="12"/>
      <c r="I17" s="20"/>
    </row>
    <row r="18" customFormat="false" ht="9" hidden="false" customHeight="true" outlineLevel="0" collapsed="false">
      <c r="A18" s="14"/>
      <c r="B18" s="15"/>
      <c r="C18" s="24"/>
      <c r="D18" s="25"/>
      <c r="E18" s="26"/>
      <c r="F18" s="27"/>
      <c r="G18" s="26"/>
      <c r="H18" s="12"/>
      <c r="I18" s="20"/>
    </row>
    <row r="19" customFormat="false" ht="15.75" hidden="false" customHeight="false" outlineLevel="0" collapsed="false">
      <c r="A19" s="14" t="s">
        <v>14</v>
      </c>
      <c r="B19" s="15"/>
      <c r="C19" s="28"/>
      <c r="D19" s="25"/>
      <c r="E19" s="26"/>
      <c r="F19" s="27"/>
      <c r="G19" s="26"/>
      <c r="H19" s="12"/>
      <c r="I19" s="20"/>
    </row>
    <row r="20" customFormat="false" ht="9" hidden="false" customHeight="true" outlineLevel="0" collapsed="false">
      <c r="A20" s="14"/>
      <c r="B20" s="15"/>
      <c r="C20" s="28"/>
      <c r="D20" s="25"/>
      <c r="E20" s="26"/>
      <c r="F20" s="27"/>
      <c r="G20" s="26"/>
      <c r="H20" s="12"/>
      <c r="I20" s="20"/>
    </row>
    <row r="21" customFormat="false" ht="15.75" hidden="false" customHeight="false" outlineLevel="0" collapsed="false">
      <c r="A21" s="14" t="s">
        <v>15</v>
      </c>
      <c r="B21" s="15"/>
      <c r="C21" s="28"/>
      <c r="D21" s="25"/>
      <c r="E21" s="26"/>
      <c r="F21" s="27"/>
      <c r="G21" s="26"/>
      <c r="H21" s="12"/>
      <c r="I21" s="20"/>
    </row>
    <row r="22" customFormat="false" ht="9" hidden="false" customHeight="true" outlineLevel="0" collapsed="false">
      <c r="A22" s="14"/>
      <c r="B22" s="15"/>
      <c r="C22" s="28"/>
      <c r="D22" s="25"/>
      <c r="E22" s="26"/>
      <c r="F22" s="27"/>
      <c r="G22" s="26"/>
      <c r="H22" s="12"/>
      <c r="I22" s="20"/>
    </row>
    <row r="23" customFormat="false" ht="15.75" hidden="false" customHeight="false" outlineLevel="0" collapsed="false">
      <c r="A23" s="14" t="s">
        <v>16</v>
      </c>
      <c r="B23" s="15"/>
      <c r="C23" s="28"/>
      <c r="D23" s="25"/>
      <c r="E23" s="26"/>
      <c r="F23" s="27"/>
      <c r="G23" s="26"/>
      <c r="H23" s="12"/>
      <c r="I23" s="20"/>
    </row>
    <row r="24" customFormat="false" ht="9" hidden="false" customHeight="true" outlineLevel="0" collapsed="false">
      <c r="A24" s="14"/>
      <c r="B24" s="15"/>
      <c r="C24" s="28"/>
      <c r="D24" s="25"/>
      <c r="E24" s="26"/>
      <c r="F24" s="27"/>
      <c r="G24" s="26"/>
      <c r="H24" s="12"/>
      <c r="I24" s="20"/>
    </row>
    <row r="25" customFormat="false" ht="15.75" hidden="false" customHeight="false" outlineLevel="0" collapsed="false">
      <c r="A25" s="14" t="s">
        <v>17</v>
      </c>
      <c r="B25" s="15"/>
      <c r="C25" s="28"/>
      <c r="D25" s="25"/>
      <c r="E25" s="26"/>
      <c r="F25" s="27"/>
      <c r="G25" s="26"/>
      <c r="H25" s="12"/>
      <c r="I25" s="20"/>
    </row>
    <row r="26" customFormat="false" ht="9" hidden="false" customHeight="true" outlineLevel="0" collapsed="false">
      <c r="A26" s="14"/>
      <c r="B26" s="15"/>
      <c r="C26" s="28"/>
      <c r="D26" s="25"/>
      <c r="E26" s="26"/>
      <c r="F26" s="27"/>
      <c r="G26" s="26"/>
      <c r="H26" s="12"/>
      <c r="I26" s="20"/>
    </row>
    <row r="27" customFormat="false" ht="15.75" hidden="false" customHeight="true" outlineLevel="0" collapsed="false">
      <c r="A27" s="14" t="s">
        <v>18</v>
      </c>
      <c r="B27" s="15"/>
      <c r="C27" s="28"/>
      <c r="D27" s="25"/>
      <c r="E27" s="26"/>
      <c r="F27" s="27"/>
      <c r="G27" s="26"/>
      <c r="H27" s="12"/>
      <c r="I27" s="20"/>
    </row>
    <row r="28" customFormat="false" ht="9" hidden="false" customHeight="true" outlineLevel="0" collapsed="false">
      <c r="A28" s="14"/>
      <c r="B28" s="15"/>
      <c r="C28" s="28" t="e">
        <f aca="false">#REF!</f>
        <v>#REF!</v>
      </c>
      <c r="D28" s="25"/>
      <c r="E28" s="26"/>
      <c r="F28" s="27"/>
      <c r="G28" s="26"/>
      <c r="H28" s="12"/>
      <c r="I28" s="20"/>
    </row>
    <row r="29" customFormat="false" ht="15.75" hidden="false" customHeight="false" outlineLevel="0" collapsed="false">
      <c r="A29" s="29" t="s">
        <v>19</v>
      </c>
      <c r="B29" s="15"/>
      <c r="C29" s="30" t="n">
        <f aca="false">SUM(C7:C27)</f>
        <v>0</v>
      </c>
      <c r="D29" s="31"/>
      <c r="E29" s="32"/>
      <c r="F29" s="33"/>
      <c r="G29" s="32"/>
      <c r="H29" s="12"/>
      <c r="I29" s="34"/>
    </row>
    <row r="30" customFormat="false" ht="9" hidden="false" customHeight="true" outlineLevel="0" collapsed="false">
      <c r="A30" s="35"/>
      <c r="B30" s="15"/>
      <c r="C30" s="25"/>
      <c r="D30" s="25"/>
      <c r="E30" s="26"/>
      <c r="F30" s="27"/>
      <c r="G30" s="26"/>
      <c r="H30" s="12"/>
      <c r="I30" s="34"/>
    </row>
    <row r="31" customFormat="false" ht="15.75" hidden="false" customHeight="false" outlineLevel="0" collapsed="false">
      <c r="A31" s="0"/>
      <c r="B31" s="0"/>
      <c r="C31" s="0"/>
      <c r="D31" s="0"/>
      <c r="E31" s="26"/>
      <c r="F31" s="36"/>
      <c r="G31" s="26"/>
      <c r="H31" s="12"/>
      <c r="I31" s="20"/>
    </row>
    <row r="32" customFormat="false" ht="15.75" hidden="false" customHeight="false" outlineLevel="0" collapsed="false">
      <c r="A32" s="0"/>
      <c r="B32" s="0"/>
      <c r="C32" s="0"/>
      <c r="D32" s="0"/>
      <c r="E32" s="26"/>
      <c r="F32" s="27"/>
      <c r="G32" s="26"/>
      <c r="H32" s="12"/>
      <c r="I32" s="20"/>
    </row>
    <row r="33" customFormat="false" ht="15.75" hidden="false" customHeight="false" outlineLevel="0" collapsed="false">
      <c r="A33" s="0"/>
      <c r="B33" s="0"/>
      <c r="C33" s="0"/>
      <c r="D33" s="0"/>
      <c r="E33" s="26"/>
      <c r="F33" s="36"/>
      <c r="G33" s="26"/>
      <c r="H33" s="12"/>
      <c r="I33" s="20"/>
    </row>
    <row r="34" customFormat="false" ht="15.75" hidden="false" customHeight="false" outlineLevel="0" collapsed="false">
      <c r="A34" s="0"/>
      <c r="B34" s="0"/>
      <c r="C34" s="0"/>
      <c r="D34" s="0"/>
      <c r="E34" s="26"/>
      <c r="F34" s="27"/>
      <c r="G34" s="26"/>
      <c r="H34" s="12"/>
      <c r="I34" s="12"/>
    </row>
    <row r="35" customFormat="false" ht="9" hidden="false" customHeight="true" outlineLevel="0" collapsed="false">
      <c r="A35" s="0"/>
      <c r="B35" s="0"/>
      <c r="C35" s="0"/>
      <c r="D35" s="0"/>
      <c r="E35" s="26"/>
      <c r="F35" s="27"/>
      <c r="G35" s="26"/>
      <c r="H35" s="12"/>
      <c r="I35" s="12"/>
    </row>
    <row r="36" customFormat="false" ht="15.75" hidden="false" customHeight="false" outlineLevel="0" collapsed="false">
      <c r="A36" s="0"/>
      <c r="B36" s="0"/>
      <c r="C36" s="0"/>
      <c r="D36" s="0"/>
      <c r="E36" s="26"/>
      <c r="F36" s="27"/>
      <c r="G36" s="26"/>
      <c r="H36" s="12"/>
      <c r="I36" s="12"/>
    </row>
    <row r="37" customFormat="false" ht="9" hidden="false" customHeight="true" outlineLevel="0" collapsed="false">
      <c r="A37" s="0"/>
      <c r="B37" s="0"/>
      <c r="C37" s="0"/>
      <c r="D37" s="0"/>
      <c r="E37" s="26"/>
      <c r="F37" s="27"/>
      <c r="G37" s="26"/>
      <c r="H37" s="12"/>
      <c r="I37" s="12"/>
    </row>
    <row r="38" customFormat="false" ht="15.75" hidden="false" customHeight="false" outlineLevel="0" collapsed="false">
      <c r="A38" s="0"/>
      <c r="B38" s="0"/>
      <c r="C38" s="0"/>
      <c r="D38" s="0"/>
      <c r="E38" s="26"/>
      <c r="F38" s="27"/>
      <c r="G38" s="26"/>
      <c r="H38" s="12"/>
      <c r="I38" s="20"/>
    </row>
    <row r="39" customFormat="false" ht="9" hidden="false" customHeight="true" outlineLevel="0" collapsed="false">
      <c r="A39" s="0"/>
      <c r="B39" s="0"/>
      <c r="C39" s="0"/>
      <c r="D39" s="0"/>
      <c r="E39" s="37"/>
      <c r="F39" s="23"/>
      <c r="G39" s="37"/>
      <c r="H39" s="12"/>
      <c r="I39" s="12"/>
    </row>
    <row r="40" customFormat="false" ht="15.75" hidden="false" customHeight="false" outlineLevel="0" collapsed="false">
      <c r="A40" s="0"/>
      <c r="B40" s="0"/>
      <c r="C40" s="0"/>
      <c r="D40" s="0"/>
      <c r="E40" s="38"/>
      <c r="F40" s="39"/>
      <c r="G40" s="38"/>
      <c r="H40" s="12"/>
      <c r="I40" s="12"/>
    </row>
    <row r="41" customFormat="false" ht="15.75" hidden="false" customHeight="false" outlineLevel="0" collapsed="false">
      <c r="A41" s="0"/>
      <c r="B41" s="0"/>
      <c r="C41" s="0"/>
      <c r="D41" s="0"/>
      <c r="E41" s="11"/>
      <c r="F41" s="12"/>
      <c r="G41" s="11"/>
      <c r="H41" s="12"/>
      <c r="I41" s="12"/>
    </row>
    <row r="42" customFormat="false" ht="15.75" hidden="false" customHeight="false" outlineLevel="0" collapsed="false">
      <c r="A42" s="0"/>
      <c r="B42" s="0"/>
      <c r="C42" s="0"/>
      <c r="D42" s="0"/>
      <c r="E42" s="11"/>
      <c r="F42" s="12"/>
      <c r="G42" s="11"/>
      <c r="H42" s="12"/>
      <c r="I42" s="12"/>
    </row>
    <row r="43" customFormat="false" ht="15.75" hidden="false" customHeight="false" outlineLevel="0" collapsed="false">
      <c r="A43" s="0"/>
      <c r="B43" s="0"/>
      <c r="C43" s="0"/>
      <c r="D43" s="0"/>
      <c r="E43" s="11"/>
      <c r="F43" s="12"/>
      <c r="G43" s="11"/>
      <c r="H43" s="12"/>
      <c r="I43" s="12"/>
    </row>
    <row r="44" customFormat="false" ht="15.75" hidden="false" customHeight="false" outlineLevel="0" collapsed="false">
      <c r="A44" s="0"/>
      <c r="B44" s="0"/>
      <c r="C44" s="0"/>
      <c r="D44" s="0"/>
      <c r="E44" s="11"/>
      <c r="F44" s="12"/>
      <c r="G44" s="11"/>
      <c r="H44" s="12"/>
      <c r="I44" s="12"/>
    </row>
    <row r="45" customFormat="false" ht="15.75" hidden="false" customHeight="false" outlineLevel="0" collapsed="false">
      <c r="A45" s="40"/>
      <c r="E45" s="11"/>
      <c r="F45" s="12"/>
      <c r="G45" s="11"/>
      <c r="H45" s="12"/>
      <c r="I45" s="12"/>
    </row>
    <row r="46" customFormat="false" ht="15.75" hidden="false" customHeight="false" outlineLevel="0" collapsed="false">
      <c r="E46" s="11"/>
      <c r="F46" s="12"/>
      <c r="G46" s="13"/>
      <c r="H46" s="12"/>
      <c r="I46" s="12"/>
    </row>
    <row r="47" customFormat="false" ht="15.75" hidden="true" customHeight="false" outlineLevel="0" collapsed="false">
      <c r="A47" s="41" t="s">
        <v>20</v>
      </c>
      <c r="E47" s="11"/>
      <c r="F47" s="12"/>
      <c r="G47" s="11"/>
      <c r="H47" s="12"/>
      <c r="I47" s="12"/>
    </row>
    <row r="48" customFormat="false" ht="15.75" hidden="false" customHeight="false" outlineLevel="0" collapsed="false">
      <c r="E48" s="11"/>
      <c r="F48" s="12"/>
      <c r="G48" s="11"/>
      <c r="H48" s="12"/>
      <c r="I48" s="12"/>
    </row>
    <row r="49" customFormat="false" ht="15.75" hidden="false" customHeight="false" outlineLevel="0" collapsed="false">
      <c r="A49" s="40"/>
      <c r="E49" s="11"/>
      <c r="F49" s="12"/>
      <c r="G49" s="11"/>
      <c r="H49" s="12"/>
      <c r="I49" s="12"/>
    </row>
    <row r="50" customFormat="false" ht="15.75" hidden="false" customHeight="false" outlineLevel="0" collapsed="false">
      <c r="A50" s="40"/>
      <c r="E50" s="11"/>
      <c r="F50" s="12"/>
      <c r="G50" s="11"/>
      <c r="H50" s="12"/>
      <c r="I50" s="12"/>
    </row>
    <row r="51" customFormat="false" ht="15.75" hidden="false" customHeight="false" outlineLevel="0" collapsed="false">
      <c r="A51" s="40"/>
      <c r="E51" s="11"/>
      <c r="F51" s="12"/>
      <c r="G51" s="11"/>
      <c r="H51" s="12"/>
      <c r="I51" s="12"/>
    </row>
    <row r="52" customFormat="false" ht="15.75" hidden="false" customHeight="false" outlineLevel="0" collapsed="false">
      <c r="A52" s="40"/>
      <c r="E52" s="11"/>
      <c r="F52" s="12"/>
      <c r="G52" s="11"/>
      <c r="H52" s="12"/>
      <c r="I52" s="12"/>
    </row>
    <row r="53" customFormat="false" ht="15.75" hidden="false" customHeight="false" outlineLevel="0" collapsed="false">
      <c r="E53" s="11"/>
      <c r="F53" s="12"/>
      <c r="G53" s="11"/>
      <c r="H53" s="12"/>
      <c r="I53" s="12"/>
    </row>
    <row r="54" customFormat="false" ht="15.75" hidden="false" customHeight="false" outlineLevel="0" collapsed="false">
      <c r="E54" s="11"/>
      <c r="F54" s="12"/>
      <c r="G54" s="11"/>
      <c r="H54" s="12"/>
      <c r="I54" s="12"/>
    </row>
    <row r="55" customFormat="false" ht="15.75" hidden="false" customHeight="false" outlineLevel="0" collapsed="false">
      <c r="E55" s="11"/>
      <c r="F55" s="12"/>
      <c r="G55" s="11"/>
      <c r="H55" s="12"/>
      <c r="I55" s="12"/>
    </row>
    <row r="56" customFormat="false" ht="15.75" hidden="false" customHeight="false" outlineLevel="0" collapsed="false">
      <c r="E56" s="11"/>
      <c r="F56" s="12"/>
      <c r="G56" s="11"/>
      <c r="H56" s="12"/>
      <c r="I56" s="12"/>
    </row>
    <row r="57" customFormat="false" ht="15.75" hidden="false" customHeight="false" outlineLevel="0" collapsed="false">
      <c r="E57" s="11"/>
      <c r="F57" s="12"/>
      <c r="G57" s="11"/>
      <c r="H57" s="12"/>
      <c r="I57" s="12"/>
    </row>
    <row r="58" customFormat="false" ht="15.75" hidden="false" customHeight="false" outlineLevel="0" collapsed="false">
      <c r="E58" s="11"/>
      <c r="F58" s="12"/>
      <c r="G58" s="11"/>
      <c r="H58" s="12"/>
      <c r="I58" s="12"/>
    </row>
    <row r="59" customFormat="false" ht="15.75" hidden="false" customHeight="false" outlineLevel="0" collapsed="false">
      <c r="E59" s="11"/>
      <c r="F59" s="12"/>
      <c r="G59" s="11"/>
      <c r="H59" s="12"/>
      <c r="I59" s="12"/>
    </row>
    <row r="60" customFormat="false" ht="15.75" hidden="false" customHeight="false" outlineLevel="0" collapsed="false">
      <c r="E60" s="11"/>
      <c r="F60" s="12"/>
      <c r="G60" s="11"/>
      <c r="H60" s="12"/>
      <c r="I60" s="12"/>
    </row>
    <row r="61" customFormat="false" ht="15.75" hidden="false" customHeight="false" outlineLevel="0" collapsed="false">
      <c r="E61" s="11"/>
      <c r="F61" s="12"/>
      <c r="G61" s="11"/>
      <c r="H61" s="12"/>
      <c r="I61" s="12"/>
    </row>
    <row r="62" customFormat="false" ht="15.75" hidden="false" customHeight="false" outlineLevel="0" collapsed="false">
      <c r="E62" s="11"/>
      <c r="F62" s="12"/>
      <c r="G62" s="11"/>
      <c r="H62" s="12"/>
      <c r="I62" s="12"/>
    </row>
    <row r="63" customFormat="false" ht="15.75" hidden="false" customHeight="false" outlineLevel="0" collapsed="false">
      <c r="E63" s="11"/>
      <c r="F63" s="12"/>
      <c r="G63" s="11"/>
      <c r="H63" s="12"/>
      <c r="I63" s="12"/>
    </row>
    <row r="64" customFormat="false" ht="15.75" hidden="false" customHeight="false" outlineLevel="0" collapsed="false">
      <c r="E64" s="11"/>
      <c r="F64" s="12"/>
      <c r="G64" s="11"/>
      <c r="H64" s="12"/>
      <c r="I64" s="12"/>
    </row>
    <row r="65" customFormat="false" ht="15.75" hidden="false" customHeight="false" outlineLevel="0" collapsed="false">
      <c r="E65" s="11"/>
      <c r="F65" s="12"/>
      <c r="G65" s="11"/>
      <c r="H65" s="12"/>
      <c r="I65" s="12"/>
    </row>
    <row r="66" customFormat="false" ht="15.75" hidden="false" customHeight="false" outlineLevel="0" collapsed="false">
      <c r="E66" s="11"/>
      <c r="F66" s="12"/>
      <c r="G66" s="11"/>
      <c r="H66" s="12"/>
      <c r="I66" s="12"/>
    </row>
    <row r="67" customFormat="false" ht="15.75" hidden="false" customHeight="false" outlineLevel="0" collapsed="false">
      <c r="E67" s="11"/>
      <c r="F67" s="12"/>
      <c r="G67" s="11"/>
      <c r="H67" s="12"/>
      <c r="I67" s="12"/>
    </row>
    <row r="68" customFormat="false" ht="15.75" hidden="false" customHeight="false" outlineLevel="0" collapsed="false">
      <c r="E68" s="11"/>
      <c r="F68" s="12"/>
      <c r="G68" s="11"/>
      <c r="H68" s="12"/>
      <c r="I68" s="12"/>
    </row>
    <row r="69" customFormat="false" ht="15.75" hidden="false" customHeight="false" outlineLevel="0" collapsed="false">
      <c r="E69" s="11"/>
      <c r="F69" s="12"/>
      <c r="G69" s="11"/>
      <c r="H69" s="12"/>
      <c r="I69" s="12"/>
    </row>
    <row r="70" customFormat="false" ht="15.75" hidden="false" customHeight="false" outlineLevel="0" collapsed="false">
      <c r="E70" s="11"/>
      <c r="F70" s="12"/>
      <c r="G70" s="11"/>
      <c r="H70" s="12"/>
      <c r="I70" s="12"/>
    </row>
    <row r="71" customFormat="false" ht="15.75" hidden="false" customHeight="false" outlineLevel="0" collapsed="false">
      <c r="E71" s="11"/>
      <c r="F71" s="12"/>
      <c r="G71" s="11"/>
      <c r="H71" s="12"/>
      <c r="I71" s="12"/>
    </row>
    <row r="72" customFormat="false" ht="15.75" hidden="false" customHeight="false" outlineLevel="0" collapsed="false">
      <c r="E72" s="11"/>
      <c r="F72" s="12"/>
      <c r="G72" s="11"/>
      <c r="H72" s="12"/>
      <c r="I72" s="12"/>
    </row>
    <row r="73" customFormat="false" ht="15.75" hidden="false" customHeight="false" outlineLevel="0" collapsed="false">
      <c r="E73" s="11"/>
      <c r="F73" s="12"/>
      <c r="G73" s="11"/>
      <c r="H73" s="12"/>
      <c r="I73" s="12"/>
    </row>
    <row r="74" customFormat="false" ht="15.75" hidden="false" customHeight="false" outlineLevel="0" collapsed="false">
      <c r="E74" s="11"/>
      <c r="F74" s="12"/>
      <c r="G74" s="11"/>
      <c r="H74" s="12"/>
      <c r="I74" s="12"/>
    </row>
    <row r="75" customFormat="false" ht="15.75" hidden="false" customHeight="false" outlineLevel="0" collapsed="false">
      <c r="E75" s="11"/>
      <c r="F75" s="12"/>
      <c r="G75" s="11"/>
      <c r="H75" s="12"/>
      <c r="I75" s="12"/>
    </row>
    <row r="76" customFormat="false" ht="15.75" hidden="false" customHeight="false" outlineLevel="0" collapsed="false">
      <c r="E76" s="11"/>
      <c r="F76" s="12"/>
      <c r="G76" s="11"/>
      <c r="H76" s="12"/>
      <c r="I76" s="12"/>
    </row>
    <row r="77" customFormat="false" ht="15.75" hidden="false" customHeight="false" outlineLevel="0" collapsed="false">
      <c r="E77" s="11"/>
      <c r="F77" s="12"/>
      <c r="G77" s="11"/>
      <c r="H77" s="12"/>
      <c r="I77" s="12"/>
    </row>
    <row r="78" customFormat="false" ht="15.75" hidden="false" customHeight="false" outlineLevel="0" collapsed="false">
      <c r="E78" s="11"/>
      <c r="F78" s="12"/>
      <c r="G78" s="11"/>
      <c r="H78" s="12"/>
      <c r="I78" s="12"/>
    </row>
    <row r="79" customFormat="false" ht="15.75" hidden="false" customHeight="false" outlineLevel="0" collapsed="false">
      <c r="E79" s="11"/>
      <c r="F79" s="12"/>
      <c r="G79" s="11"/>
      <c r="H79" s="12"/>
      <c r="I79" s="12"/>
    </row>
    <row r="80" customFormat="false" ht="15.75" hidden="false" customHeight="false" outlineLevel="0" collapsed="false">
      <c r="E80" s="11"/>
      <c r="F80" s="12"/>
      <c r="G80" s="11"/>
      <c r="H80" s="12"/>
      <c r="I80" s="12"/>
    </row>
    <row r="81" customFormat="false" ht="15.75" hidden="false" customHeight="false" outlineLevel="0" collapsed="false">
      <c r="E81" s="11"/>
      <c r="F81" s="12"/>
      <c r="G81" s="11"/>
      <c r="H81" s="12"/>
      <c r="I81" s="12"/>
    </row>
    <row r="82" customFormat="false" ht="15.75" hidden="false" customHeight="false" outlineLevel="0" collapsed="false">
      <c r="E82" s="11"/>
      <c r="F82" s="12"/>
      <c r="G82" s="11"/>
      <c r="H82" s="12"/>
      <c r="I82" s="12"/>
    </row>
    <row r="83" customFormat="false" ht="15.75" hidden="false" customHeight="false" outlineLevel="0" collapsed="false">
      <c r="E83" s="11"/>
      <c r="F83" s="12"/>
      <c r="G83" s="11"/>
      <c r="H83" s="12"/>
      <c r="I83" s="12"/>
    </row>
    <row r="84" customFormat="false" ht="15.75" hidden="false" customHeight="false" outlineLevel="0" collapsed="false">
      <c r="E84" s="11"/>
      <c r="F84" s="12"/>
      <c r="G84" s="11"/>
      <c r="H84" s="12"/>
      <c r="I84" s="12"/>
    </row>
    <row r="85" customFormat="false" ht="15.75" hidden="false" customHeight="false" outlineLevel="0" collapsed="false">
      <c r="E85" s="11"/>
      <c r="F85" s="12"/>
      <c r="G85" s="11"/>
      <c r="H85" s="12"/>
      <c r="I85" s="12"/>
    </row>
    <row r="86" customFormat="false" ht="15.75" hidden="false" customHeight="false" outlineLevel="0" collapsed="false">
      <c r="E86" s="11"/>
      <c r="F86" s="12"/>
      <c r="G86" s="11"/>
      <c r="H86" s="12"/>
      <c r="I86" s="12"/>
    </row>
    <row r="87" customFormat="false" ht="15.75" hidden="false" customHeight="false" outlineLevel="0" collapsed="false">
      <c r="E87" s="11"/>
      <c r="F87" s="12"/>
      <c r="G87" s="11"/>
      <c r="H87" s="12"/>
      <c r="I87" s="12"/>
    </row>
    <row r="88" customFormat="false" ht="15.75" hidden="false" customHeight="false" outlineLevel="0" collapsed="false">
      <c r="E88" s="11"/>
      <c r="F88" s="12"/>
      <c r="G88" s="11"/>
      <c r="H88" s="12"/>
      <c r="I88" s="12"/>
    </row>
    <row r="89" customFormat="false" ht="15.75" hidden="false" customHeight="false" outlineLevel="0" collapsed="false">
      <c r="E89" s="11"/>
      <c r="F89" s="12"/>
      <c r="G89" s="11"/>
      <c r="H89" s="12"/>
      <c r="I89" s="12"/>
    </row>
    <row r="90" customFormat="false" ht="15.75" hidden="false" customHeight="false" outlineLevel="0" collapsed="false">
      <c r="E90" s="11"/>
      <c r="F90" s="12"/>
      <c r="G90" s="11"/>
      <c r="H90" s="12"/>
      <c r="I90" s="12"/>
    </row>
    <row r="91" customFormat="false" ht="15.75" hidden="false" customHeight="false" outlineLevel="0" collapsed="false">
      <c r="E91" s="11"/>
      <c r="F91" s="12"/>
      <c r="G91" s="11"/>
      <c r="H91" s="12"/>
      <c r="I91" s="12"/>
    </row>
    <row r="92" customFormat="false" ht="15.75" hidden="false" customHeight="false" outlineLevel="0" collapsed="false">
      <c r="E92" s="11"/>
      <c r="F92" s="12"/>
      <c r="G92" s="11"/>
      <c r="H92" s="12"/>
      <c r="I92" s="12"/>
    </row>
    <row r="93" customFormat="false" ht="15.75" hidden="false" customHeight="false" outlineLevel="0" collapsed="false">
      <c r="E93" s="11"/>
      <c r="F93" s="12"/>
      <c r="G93" s="11"/>
      <c r="H93" s="12"/>
      <c r="I93" s="12"/>
    </row>
    <row r="94" customFormat="false" ht="15.75" hidden="false" customHeight="false" outlineLevel="0" collapsed="false">
      <c r="E94" s="11"/>
      <c r="F94" s="12"/>
      <c r="G94" s="11"/>
      <c r="H94" s="12"/>
      <c r="I94" s="12"/>
    </row>
    <row r="95" customFormat="false" ht="15.75" hidden="false" customHeight="false" outlineLevel="0" collapsed="false">
      <c r="E95" s="11"/>
      <c r="F95" s="12"/>
      <c r="G95" s="11"/>
      <c r="H95" s="12"/>
      <c r="I95" s="12"/>
    </row>
    <row r="96" customFormat="false" ht="15.75" hidden="false" customHeight="false" outlineLevel="0" collapsed="false">
      <c r="E96" s="11"/>
      <c r="F96" s="12"/>
      <c r="G96" s="11"/>
      <c r="H96" s="12"/>
      <c r="I96" s="12"/>
    </row>
    <row r="97" customFormat="false" ht="15.75" hidden="false" customHeight="false" outlineLevel="0" collapsed="false">
      <c r="E97" s="11"/>
      <c r="F97" s="12"/>
      <c r="G97" s="11"/>
      <c r="H97" s="12"/>
      <c r="I97" s="12"/>
    </row>
    <row r="98" customFormat="false" ht="15.75" hidden="false" customHeight="false" outlineLevel="0" collapsed="false">
      <c r="E98" s="11"/>
      <c r="F98" s="12"/>
      <c r="G98" s="11"/>
      <c r="H98" s="12"/>
      <c r="I98" s="12"/>
    </row>
    <row r="99" customFormat="false" ht="15.75" hidden="false" customHeight="false" outlineLevel="0" collapsed="false">
      <c r="E99" s="11"/>
      <c r="F99" s="12"/>
      <c r="G99" s="11"/>
      <c r="H99" s="12"/>
      <c r="I99" s="12"/>
    </row>
    <row r="100" customFormat="false" ht="15.75" hidden="false" customHeight="false" outlineLevel="0" collapsed="false">
      <c r="E100" s="11"/>
      <c r="F100" s="12"/>
      <c r="G100" s="11"/>
      <c r="H100" s="12"/>
      <c r="I100" s="12"/>
    </row>
    <row r="101" customFormat="false" ht="15.75" hidden="false" customHeight="false" outlineLevel="0" collapsed="false">
      <c r="E101" s="11"/>
      <c r="F101" s="12"/>
      <c r="G101" s="11"/>
      <c r="H101" s="12"/>
      <c r="I101" s="12"/>
    </row>
    <row r="102" customFormat="false" ht="15.75" hidden="false" customHeight="false" outlineLevel="0" collapsed="false">
      <c r="E102" s="11"/>
      <c r="F102" s="12"/>
      <c r="G102" s="11"/>
      <c r="H102" s="12"/>
      <c r="I102" s="12"/>
    </row>
    <row r="103" customFormat="false" ht="15.75" hidden="false" customHeight="false" outlineLevel="0" collapsed="false">
      <c r="E103" s="11"/>
      <c r="F103" s="12"/>
      <c r="G103" s="11"/>
      <c r="H103" s="12"/>
      <c r="I103" s="12"/>
    </row>
    <row r="104" customFormat="false" ht="15.75" hidden="false" customHeight="false" outlineLevel="0" collapsed="false">
      <c r="E104" s="11"/>
      <c r="F104" s="12"/>
      <c r="G104" s="11"/>
      <c r="H104" s="12"/>
      <c r="I104" s="12"/>
    </row>
    <row r="105" customFormat="false" ht="15.75" hidden="false" customHeight="false" outlineLevel="0" collapsed="false">
      <c r="E105" s="11"/>
      <c r="F105" s="12"/>
      <c r="G105" s="11"/>
      <c r="H105" s="12"/>
      <c r="I105" s="12"/>
    </row>
    <row r="106" customFormat="false" ht="15.75" hidden="false" customHeight="false" outlineLevel="0" collapsed="false">
      <c r="E106" s="11"/>
      <c r="F106" s="12"/>
      <c r="G106" s="11"/>
      <c r="H106" s="12"/>
      <c r="I106" s="12"/>
    </row>
    <row r="107" customFormat="false" ht="15.75" hidden="false" customHeight="false" outlineLevel="0" collapsed="false">
      <c r="E107" s="11"/>
      <c r="F107" s="12"/>
      <c r="G107" s="11"/>
      <c r="H107" s="12"/>
      <c r="I107" s="12"/>
    </row>
    <row r="108" customFormat="false" ht="15.75" hidden="false" customHeight="false" outlineLevel="0" collapsed="false">
      <c r="E108" s="11"/>
      <c r="F108" s="12"/>
      <c r="G108" s="11"/>
      <c r="H108" s="12"/>
      <c r="I108" s="12"/>
    </row>
    <row r="109" customFormat="false" ht="15.75" hidden="false" customHeight="false" outlineLevel="0" collapsed="false">
      <c r="E109" s="11"/>
      <c r="F109" s="12"/>
      <c r="G109" s="11"/>
      <c r="H109" s="12"/>
      <c r="I109" s="12"/>
    </row>
    <row r="110" customFormat="false" ht="15.75" hidden="false" customHeight="false" outlineLevel="0" collapsed="false">
      <c r="E110" s="11"/>
      <c r="F110" s="12"/>
      <c r="G110" s="11"/>
      <c r="H110" s="12"/>
      <c r="I110" s="12"/>
    </row>
    <row r="111" customFormat="false" ht="15.75" hidden="false" customHeight="false" outlineLevel="0" collapsed="false">
      <c r="E111" s="11"/>
      <c r="F111" s="12"/>
      <c r="G111" s="11"/>
      <c r="H111" s="12"/>
      <c r="I111" s="12"/>
    </row>
    <row r="112" customFormat="false" ht="15.75" hidden="false" customHeight="false" outlineLevel="0" collapsed="false">
      <c r="E112" s="11"/>
      <c r="F112" s="12"/>
      <c r="G112" s="11"/>
      <c r="H112" s="12"/>
      <c r="I112" s="12"/>
    </row>
    <row r="113" customFormat="false" ht="15.75" hidden="false" customHeight="false" outlineLevel="0" collapsed="false">
      <c r="E113" s="11"/>
      <c r="F113" s="12"/>
      <c r="G113" s="11"/>
      <c r="H113" s="12"/>
      <c r="I113" s="12"/>
    </row>
    <row r="114" customFormat="false" ht="15.75" hidden="false" customHeight="false" outlineLevel="0" collapsed="false">
      <c r="E114" s="11"/>
      <c r="F114" s="12"/>
      <c r="G114" s="11"/>
      <c r="H114" s="12"/>
      <c r="I114" s="12"/>
    </row>
    <row r="115" customFormat="false" ht="15.75" hidden="false" customHeight="false" outlineLevel="0" collapsed="false">
      <c r="E115" s="11"/>
      <c r="F115" s="12"/>
      <c r="G115" s="11"/>
      <c r="H115" s="12"/>
      <c r="I115" s="12"/>
    </row>
    <row r="116" customFormat="false" ht="15.75" hidden="false" customHeight="false" outlineLevel="0" collapsed="false">
      <c r="E116" s="11"/>
      <c r="F116" s="12"/>
      <c r="G116" s="11"/>
      <c r="H116" s="12"/>
      <c r="I116" s="12"/>
    </row>
    <row r="117" customFormat="false" ht="15.75" hidden="false" customHeight="false" outlineLevel="0" collapsed="false">
      <c r="E117" s="11"/>
      <c r="F117" s="12"/>
      <c r="G117" s="11"/>
      <c r="H117" s="12"/>
      <c r="I117" s="12"/>
    </row>
    <row r="118" customFormat="false" ht="15.75" hidden="false" customHeight="false" outlineLevel="0" collapsed="false">
      <c r="E118" s="11"/>
      <c r="F118" s="12"/>
      <c r="G118" s="11"/>
      <c r="H118" s="12"/>
      <c r="I118" s="12"/>
    </row>
    <row r="119" customFormat="false" ht="15.75" hidden="false" customHeight="false" outlineLevel="0" collapsed="false">
      <c r="E119" s="11"/>
      <c r="F119" s="12"/>
      <c r="G119" s="11"/>
      <c r="H119" s="12"/>
      <c r="I119" s="12"/>
    </row>
    <row r="120" customFormat="false" ht="15.75" hidden="false" customHeight="false" outlineLevel="0" collapsed="false">
      <c r="E120" s="11"/>
      <c r="F120" s="12"/>
      <c r="G120" s="13"/>
      <c r="H120" s="12"/>
      <c r="I120" s="12"/>
    </row>
    <row r="121" customFormat="false" ht="15.75" hidden="false" customHeight="false" outlineLevel="0" collapsed="false">
      <c r="E121" s="11"/>
      <c r="F121" s="12"/>
      <c r="G121" s="13"/>
      <c r="H121" s="12"/>
      <c r="I121" s="12"/>
    </row>
    <row r="122" customFormat="false" ht="15.75" hidden="false" customHeight="false" outlineLevel="0" collapsed="false">
      <c r="E122" s="11"/>
      <c r="F122" s="12"/>
      <c r="G122" s="13"/>
      <c r="H122" s="12"/>
      <c r="I122" s="12"/>
    </row>
    <row r="123" customFormat="false" ht="15.75" hidden="false" customHeight="false" outlineLevel="0" collapsed="false">
      <c r="E123" s="11"/>
      <c r="F123" s="12"/>
      <c r="G123" s="13"/>
      <c r="H123" s="12"/>
      <c r="I123" s="12"/>
    </row>
    <row r="124" customFormat="false" ht="15.75" hidden="false" customHeight="false" outlineLevel="0" collapsed="false">
      <c r="E124" s="11"/>
      <c r="F124" s="12"/>
      <c r="G124" s="13"/>
      <c r="H124" s="12"/>
      <c r="I124" s="12"/>
    </row>
    <row r="125" customFormat="false" ht="15.75" hidden="false" customHeight="false" outlineLevel="0" collapsed="false">
      <c r="E125" s="11"/>
      <c r="F125" s="12"/>
      <c r="G125" s="13"/>
      <c r="H125" s="12"/>
      <c r="I125" s="12"/>
    </row>
    <row r="126" customFormat="false" ht="15.75" hidden="false" customHeight="false" outlineLevel="0" collapsed="false">
      <c r="E126" s="11"/>
      <c r="F126" s="12"/>
      <c r="G126" s="13"/>
      <c r="H126" s="12"/>
      <c r="I126" s="12"/>
    </row>
    <row r="127" customFormat="false" ht="15.75" hidden="false" customHeight="false" outlineLevel="0" collapsed="false">
      <c r="E127" s="11"/>
      <c r="F127" s="12"/>
      <c r="G127" s="13"/>
      <c r="H127" s="12"/>
      <c r="I127" s="12"/>
    </row>
    <row r="128" customFormat="false" ht="15.75" hidden="false" customHeight="false" outlineLevel="0" collapsed="false">
      <c r="E128" s="11"/>
      <c r="F128" s="12"/>
      <c r="G128" s="13"/>
      <c r="H128" s="12"/>
      <c r="I128" s="12"/>
    </row>
    <row r="129" customFormat="false" ht="15.75" hidden="false" customHeight="false" outlineLevel="0" collapsed="false">
      <c r="E129" s="11"/>
      <c r="F129" s="12"/>
      <c r="G129" s="13"/>
      <c r="H129" s="12"/>
      <c r="I129" s="12"/>
    </row>
    <row r="130" customFormat="false" ht="15.75" hidden="false" customHeight="false" outlineLevel="0" collapsed="false">
      <c r="E130" s="11"/>
      <c r="F130" s="12"/>
      <c r="G130" s="13"/>
      <c r="H130" s="12"/>
      <c r="I130" s="12"/>
    </row>
    <row r="131" customFormat="false" ht="15.75" hidden="false" customHeight="false" outlineLevel="0" collapsed="false">
      <c r="E131" s="11"/>
      <c r="F131" s="12"/>
      <c r="G131" s="13"/>
      <c r="H131" s="12"/>
      <c r="I131" s="12"/>
    </row>
    <row r="132" customFormat="false" ht="15.75" hidden="false" customHeight="false" outlineLevel="0" collapsed="false">
      <c r="E132" s="11"/>
      <c r="F132" s="12"/>
      <c r="G132" s="13"/>
      <c r="H132" s="12"/>
      <c r="I132" s="12"/>
    </row>
    <row r="133" customFormat="false" ht="15.75" hidden="false" customHeight="false" outlineLevel="0" collapsed="false">
      <c r="E133" s="11"/>
      <c r="F133" s="12"/>
      <c r="G133" s="13"/>
      <c r="H133" s="12"/>
      <c r="I133" s="12"/>
    </row>
    <row r="134" customFormat="false" ht="15.75" hidden="false" customHeight="false" outlineLevel="0" collapsed="false">
      <c r="E134" s="11"/>
      <c r="F134" s="12"/>
      <c r="G134" s="13"/>
      <c r="H134" s="12"/>
      <c r="I134" s="12"/>
    </row>
    <row r="135" customFormat="false" ht="15.75" hidden="false" customHeight="false" outlineLevel="0" collapsed="false">
      <c r="E135" s="11"/>
      <c r="F135" s="12"/>
      <c r="G135" s="13"/>
      <c r="H135" s="12"/>
      <c r="I135" s="12"/>
    </row>
  </sheetData>
  <printOptions headings="false" gridLines="false" gridLinesSet="true" horizontalCentered="true" verticalCentered="true"/>
  <pageMargins left="0" right="0" top="0.5" bottom="0.5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Income Statement
Five Months Ended May 31, 2001
(millions)</oddHeader>
    <oddFooter>&amp;CHIGHLY CONFIDENTIAL - DO NOT COPY OR DISTRIBUTE&amp;R&amp;P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3.7"/>
    <col collapsed="false" customWidth="true" hidden="false" outlineLevel="0" max="5" min="5" style="6" width="1.56"/>
    <col collapsed="false" customWidth="true" hidden="false" outlineLevel="0" max="6" min="6" style="6" width="3.7"/>
    <col collapsed="false" customWidth="true" hidden="false" outlineLevel="0" max="7" min="7" style="6" width="9.7"/>
    <col collapsed="false" customWidth="true" hidden="false" outlineLevel="0" max="8" min="8" style="6" width="3.7"/>
    <col collapsed="false" customWidth="true" hidden="false" outlineLevel="0" max="9" min="9" style="6" width="9.7"/>
    <col collapsed="false" customWidth="true" hidden="false" outlineLevel="0" max="10" min="10" style="6" width="3.7"/>
    <col collapsed="false" customWidth="true" hidden="false" outlineLevel="0" max="11" min="11" style="6" width="9.7"/>
    <col collapsed="false" customWidth="true" hidden="false" outlineLevel="0" max="12" min="12" style="6" width="2.7"/>
    <col collapsed="false" customWidth="false" hidden="false" outlineLevel="0" max="257" min="13" style="6" width="9.14"/>
  </cols>
  <sheetData>
    <row r="3" customFormat="false" ht="18.75" hidden="false" customHeight="true" outlineLevel="0" collapsed="false">
      <c r="C3" s="42" t="s">
        <v>21</v>
      </c>
      <c r="D3" s="43"/>
      <c r="E3" s="0"/>
      <c r="F3" s="0"/>
      <c r="G3" s="0"/>
      <c r="H3" s="0"/>
      <c r="I3" s="0"/>
      <c r="J3" s="0"/>
      <c r="K3" s="0"/>
      <c r="L3" s="0"/>
      <c r="M3" s="0"/>
    </row>
    <row r="4" customFormat="false" ht="15.75" hidden="true" customHeight="false" outlineLevel="0" collapsed="false">
      <c r="A4" s="9"/>
      <c r="C4" s="10"/>
      <c r="E4" s="0"/>
      <c r="F4" s="0"/>
      <c r="G4" s="0"/>
      <c r="H4" s="0"/>
      <c r="I4" s="0"/>
      <c r="J4" s="0"/>
      <c r="K4" s="0"/>
      <c r="L4" s="0"/>
      <c r="M4" s="0"/>
    </row>
    <row r="5" customFormat="false" ht="18.75" hidden="false" customHeight="true" outlineLevel="0" collapsed="false">
      <c r="A5" s="9" t="s">
        <v>22</v>
      </c>
      <c r="C5" s="44" t="s">
        <v>23</v>
      </c>
      <c r="E5" s="0"/>
      <c r="F5" s="0"/>
      <c r="G5" s="0"/>
      <c r="H5" s="0"/>
      <c r="I5" s="0"/>
      <c r="J5" s="0"/>
      <c r="K5" s="0"/>
      <c r="L5" s="0"/>
      <c r="M5" s="0"/>
    </row>
    <row r="6" customFormat="false" ht="15.75" hidden="true" customHeight="false" outlineLevel="0" collapsed="false">
      <c r="A6" s="9"/>
      <c r="C6" s="10"/>
      <c r="E6" s="0"/>
      <c r="F6" s="0"/>
      <c r="G6" s="0"/>
      <c r="H6" s="0"/>
      <c r="I6" s="0"/>
      <c r="J6" s="0"/>
      <c r="K6" s="0"/>
      <c r="L6" s="0"/>
      <c r="M6" s="0"/>
    </row>
    <row r="7" customFormat="false" ht="9" hidden="false" customHeight="true" outlineLevel="0" collapsed="false">
      <c r="A7" s="9"/>
      <c r="C7" s="10"/>
      <c r="E7" s="0"/>
      <c r="F7" s="0"/>
      <c r="G7" s="0"/>
      <c r="H7" s="0"/>
      <c r="I7" s="0"/>
      <c r="J7" s="0"/>
      <c r="K7" s="0"/>
      <c r="L7" s="0"/>
      <c r="M7" s="0"/>
    </row>
    <row r="8" customFormat="false" ht="15.75" hidden="false" customHeight="false" outlineLevel="0" collapsed="false">
      <c r="A8" s="14" t="s">
        <v>24</v>
      </c>
      <c r="B8" s="15"/>
      <c r="C8" s="16" t="n">
        <v>500.4</v>
      </c>
      <c r="D8" s="45"/>
      <c r="E8" s="0"/>
      <c r="F8" s="0"/>
      <c r="G8" s="0"/>
      <c r="H8" s="0"/>
      <c r="I8" s="0"/>
      <c r="J8" s="0"/>
      <c r="K8" s="0"/>
      <c r="L8" s="0"/>
      <c r="M8" s="0"/>
    </row>
    <row r="9" customFormat="false" ht="15.75" hidden="false" customHeight="false" outlineLevel="0" collapsed="false">
      <c r="A9" s="14" t="s">
        <v>25</v>
      </c>
      <c r="B9" s="15"/>
      <c r="C9" s="46"/>
      <c r="D9" s="47"/>
      <c r="E9" s="0"/>
      <c r="F9" s="0"/>
      <c r="G9" s="0"/>
      <c r="H9" s="0"/>
      <c r="I9" s="0"/>
      <c r="J9" s="0"/>
      <c r="K9" s="0"/>
      <c r="L9" s="0"/>
      <c r="M9" s="0"/>
    </row>
    <row r="10" customFormat="false" ht="15.75" hidden="false" customHeight="false" outlineLevel="0" collapsed="false">
      <c r="A10" s="14" t="s">
        <v>26</v>
      </c>
      <c r="B10" s="15"/>
      <c r="C10" s="46"/>
      <c r="D10" s="47"/>
      <c r="E10" s="0"/>
      <c r="F10" s="0"/>
      <c r="G10" s="0"/>
      <c r="H10" s="0"/>
      <c r="I10" s="0"/>
      <c r="J10" s="0"/>
      <c r="K10" s="0"/>
      <c r="L10" s="0"/>
      <c r="M10" s="0"/>
    </row>
    <row r="11" customFormat="false" ht="15.75" hidden="false" customHeight="false" outlineLevel="0" collapsed="false">
      <c r="A11" s="14" t="s">
        <v>27</v>
      </c>
      <c r="B11" s="15"/>
      <c r="C11" s="46" t="n">
        <v>0</v>
      </c>
      <c r="D11" s="47"/>
      <c r="E11" s="0"/>
      <c r="F11" s="0"/>
      <c r="G11" s="0"/>
      <c r="H11" s="0"/>
      <c r="I11" s="0"/>
      <c r="J11" s="0"/>
      <c r="K11" s="0"/>
      <c r="L11" s="0"/>
      <c r="M11" s="0"/>
    </row>
    <row r="12" customFormat="false" ht="15.75" hidden="false" customHeight="false" outlineLevel="0" collapsed="false">
      <c r="A12" s="14" t="s">
        <v>28</v>
      </c>
      <c r="B12" s="15"/>
      <c r="C12" s="46"/>
      <c r="D12" s="47"/>
      <c r="E12" s="0"/>
      <c r="F12" s="0"/>
      <c r="G12" s="0"/>
      <c r="H12" s="0"/>
      <c r="I12" s="0"/>
      <c r="J12" s="0"/>
      <c r="K12" s="0"/>
      <c r="L12" s="0"/>
      <c r="M12" s="0"/>
    </row>
    <row r="13" customFormat="false" ht="15.75" hidden="false" customHeight="false" outlineLevel="0" collapsed="false">
      <c r="A13" s="14" t="s">
        <v>29</v>
      </c>
      <c r="B13" s="15"/>
      <c r="C13" s="46"/>
      <c r="D13" s="47"/>
      <c r="E13" s="0"/>
      <c r="F13" s="0"/>
      <c r="G13" s="0"/>
      <c r="H13" s="0"/>
      <c r="I13" s="0"/>
      <c r="J13" s="0"/>
      <c r="K13" s="0"/>
      <c r="L13" s="0"/>
      <c r="M13" s="0"/>
    </row>
    <row r="14" customFormat="false" ht="15.75" hidden="false" customHeight="false" outlineLevel="0" collapsed="false">
      <c r="A14" s="14" t="s">
        <v>30</v>
      </c>
      <c r="B14" s="15"/>
      <c r="C14" s="48"/>
      <c r="D14" s="47"/>
      <c r="E14" s="0"/>
      <c r="F14" s="0"/>
      <c r="G14" s="0"/>
      <c r="H14" s="0"/>
      <c r="I14" s="0"/>
      <c r="J14" s="0"/>
      <c r="K14" s="0"/>
      <c r="L14" s="0"/>
      <c r="M14" s="0"/>
    </row>
    <row r="15" customFormat="false" ht="15.75" hidden="false" customHeight="false" outlineLevel="0" collapsed="false">
      <c r="A15" s="14" t="s">
        <v>31</v>
      </c>
      <c r="B15" s="15"/>
      <c r="C15" s="48"/>
      <c r="D15" s="47"/>
      <c r="E15" s="0"/>
      <c r="F15" s="0"/>
      <c r="G15" s="0"/>
      <c r="H15" s="0"/>
      <c r="I15" s="0"/>
      <c r="J15" s="0"/>
      <c r="K15" s="0"/>
      <c r="L15" s="0"/>
      <c r="M15" s="0"/>
    </row>
    <row r="16" customFormat="false" ht="9" hidden="false" customHeight="true" outlineLevel="0" collapsed="false">
      <c r="A16" s="14"/>
      <c r="B16" s="15"/>
      <c r="C16" s="48"/>
      <c r="D16" s="47"/>
      <c r="E16" s="0"/>
      <c r="F16" s="0"/>
      <c r="G16" s="0"/>
      <c r="H16" s="0"/>
      <c r="I16" s="0"/>
      <c r="J16" s="0"/>
      <c r="K16" s="0"/>
      <c r="L16" s="0"/>
      <c r="M16" s="0"/>
    </row>
    <row r="17" customFormat="false" ht="15.75" hidden="false" customHeight="false" outlineLevel="0" collapsed="false">
      <c r="A17" s="29" t="s">
        <v>32</v>
      </c>
      <c r="B17" s="15"/>
      <c r="C17" s="49" t="n">
        <f aca="false">SUM(C7:C15)</f>
        <v>500.4</v>
      </c>
      <c r="D17" s="50"/>
      <c r="E17" s="0"/>
      <c r="F17" s="0"/>
      <c r="G17" s="0"/>
      <c r="H17" s="0"/>
      <c r="I17" s="0"/>
      <c r="J17" s="0"/>
      <c r="K17" s="0"/>
      <c r="L17" s="0"/>
      <c r="M17" s="0"/>
    </row>
    <row r="18" customFormat="false" ht="9" hidden="false" customHeight="true" outlineLevel="0" collapsed="false">
      <c r="A18" s="35"/>
      <c r="B18" s="15"/>
      <c r="C18" s="47"/>
      <c r="D18" s="47"/>
      <c r="E18" s="0"/>
      <c r="F18" s="0"/>
      <c r="G18" s="0"/>
      <c r="H18" s="0"/>
      <c r="I18" s="0"/>
      <c r="J18" s="0"/>
      <c r="K18" s="0"/>
      <c r="L18" s="0"/>
      <c r="M18" s="0"/>
    </row>
    <row r="19" customFormat="false" ht="15.75" hidden="false" customHeight="false" outlineLevel="0" collapsed="false">
      <c r="A19" s="51" t="s">
        <v>33</v>
      </c>
      <c r="B19" s="15"/>
      <c r="C19" s="48" t="n">
        <v>-200.2</v>
      </c>
      <c r="D19" s="47"/>
      <c r="E19" s="0"/>
      <c r="F19" s="0"/>
      <c r="G19" s="0"/>
      <c r="H19" s="0"/>
      <c r="I19" s="0"/>
      <c r="J19" s="0"/>
      <c r="K19" s="0"/>
      <c r="L19" s="0"/>
      <c r="M19" s="0"/>
    </row>
    <row r="20" customFormat="false" ht="15.75" hidden="false" customHeight="false" outlineLevel="0" collapsed="false">
      <c r="A20" s="35"/>
      <c r="B20" s="15"/>
      <c r="C20" s="48"/>
      <c r="D20" s="47"/>
      <c r="E20" s="0"/>
      <c r="F20" s="0"/>
      <c r="G20" s="0"/>
      <c r="H20" s="0"/>
      <c r="I20" s="0"/>
      <c r="J20" s="0"/>
      <c r="K20" s="0"/>
      <c r="L20" s="0"/>
      <c r="M20" s="0"/>
    </row>
    <row r="21" customFormat="false" ht="15.75" hidden="false" customHeight="false" outlineLevel="0" collapsed="false">
      <c r="A21" s="51" t="s">
        <v>34</v>
      </c>
      <c r="B21" s="15"/>
      <c r="C21" s="48" t="n">
        <v>-51</v>
      </c>
      <c r="D21" s="47"/>
      <c r="E21" s="0"/>
      <c r="F21" s="0"/>
      <c r="G21" s="0"/>
      <c r="H21" s="0"/>
      <c r="I21" s="0"/>
      <c r="J21" s="0"/>
      <c r="K21" s="0"/>
      <c r="L21" s="0"/>
      <c r="M21" s="0"/>
    </row>
    <row r="22" customFormat="false" ht="15.75" hidden="false" customHeight="false" outlineLevel="0" collapsed="false">
      <c r="A22" s="51" t="s">
        <v>35</v>
      </c>
      <c r="B22" s="15"/>
      <c r="C22" s="48" t="n">
        <v>-36.1</v>
      </c>
      <c r="D22" s="52"/>
      <c r="E22" s="0"/>
      <c r="F22" s="0"/>
      <c r="G22" s="0"/>
      <c r="H22" s="0"/>
      <c r="I22" s="0"/>
      <c r="J22" s="0"/>
      <c r="K22" s="0"/>
      <c r="L22" s="0"/>
      <c r="M22" s="0"/>
    </row>
    <row r="23" customFormat="false" ht="15.75" hidden="false" customHeight="false" outlineLevel="0" collapsed="false">
      <c r="A23" s="51" t="s">
        <v>36</v>
      </c>
      <c r="B23" s="15"/>
      <c r="C23" s="53" t="n">
        <v>82.2</v>
      </c>
      <c r="D23" s="52"/>
      <c r="E23" s="0"/>
      <c r="F23" s="0"/>
      <c r="G23" s="0"/>
      <c r="H23" s="0"/>
      <c r="I23" s="0"/>
      <c r="J23" s="0"/>
      <c r="K23" s="0"/>
      <c r="L23" s="0"/>
      <c r="M23" s="0"/>
    </row>
    <row r="24" customFormat="false" ht="9" hidden="false" customHeight="true" outlineLevel="0" collapsed="false">
      <c r="A24" s="35"/>
      <c r="B24" s="15"/>
      <c r="C24" s="54"/>
      <c r="D24" s="55"/>
      <c r="E24" s="0"/>
      <c r="F24" s="0"/>
      <c r="G24" s="0"/>
      <c r="H24" s="0"/>
      <c r="I24" s="0"/>
      <c r="J24" s="0"/>
      <c r="K24" s="0"/>
      <c r="L24" s="0"/>
      <c r="M24" s="0"/>
    </row>
    <row r="25" customFormat="false" ht="16.5" hidden="false" customHeight="false" outlineLevel="0" collapsed="false">
      <c r="A25" s="51" t="s">
        <v>37</v>
      </c>
      <c r="B25" s="15"/>
      <c r="C25" s="56" t="n">
        <f aca="false">SUM(C17:C23)</f>
        <v>295.3</v>
      </c>
      <c r="D25" s="57"/>
      <c r="E25" s="0"/>
      <c r="F25" s="0"/>
      <c r="G25" s="0"/>
      <c r="H25" s="0"/>
      <c r="I25" s="0"/>
      <c r="J25" s="0"/>
      <c r="K25" s="0"/>
      <c r="L25" s="0"/>
      <c r="M25" s="0"/>
    </row>
    <row r="26" customFormat="false" ht="16.5" hidden="false" customHeight="false" outlineLevel="0" collapsed="false">
      <c r="C26" s="58"/>
      <c r="E26" s="0"/>
      <c r="F26" s="0"/>
      <c r="G26" s="0"/>
      <c r="H26" s="0"/>
      <c r="I26" s="0"/>
      <c r="J26" s="0"/>
      <c r="K26" s="0"/>
      <c r="L26" s="0"/>
      <c r="M26" s="0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2" customFormat="false" ht="12.75" hidden="true" customHeight="false" outlineLevel="0" collapsed="false">
      <c r="A32" s="41" t="s">
        <v>20</v>
      </c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59" width="12.7"/>
    <col collapsed="false" customWidth="true" hidden="false" outlineLevel="0" max="4" min="4" style="8" width="2.7"/>
    <col collapsed="false" customWidth="true" hidden="false" outlineLevel="0" max="5" min="5" style="60" width="14.7"/>
    <col collapsed="false" customWidth="true" hidden="false" outlineLevel="0" max="6" min="6" style="60" width="2.7"/>
    <col collapsed="false" customWidth="true" hidden="false" outlineLevel="0" max="7" min="7" style="60" width="1.7"/>
    <col collapsed="false" customWidth="true" hidden="false" outlineLevel="0" max="8" min="8" style="60" width="2.7"/>
    <col collapsed="false" customWidth="true" hidden="false" outlineLevel="0" max="9" min="9" style="60" width="7.7"/>
    <col collapsed="false" customWidth="true" hidden="false" outlineLevel="0" max="10" min="10" style="60" width="2.42"/>
    <col collapsed="false" customWidth="true" hidden="false" outlineLevel="0" max="11" min="11" style="60" width="7.7"/>
    <col collapsed="false" customWidth="true" hidden="false" outlineLevel="0" max="12" min="12" style="60" width="1.56"/>
    <col collapsed="false" customWidth="true" hidden="false" outlineLevel="0" max="13" min="13" style="60" width="7.7"/>
    <col collapsed="false" customWidth="true" hidden="false" outlineLevel="0" max="14" min="14" style="60" width="1.41"/>
    <col collapsed="false" customWidth="true" hidden="false" outlineLevel="0" max="15" min="15" style="60" width="7.7"/>
    <col collapsed="false" customWidth="true" hidden="false" outlineLevel="0" max="16" min="16" style="8" width="2.56"/>
    <col collapsed="false" customWidth="true" hidden="false" outlineLevel="0" max="17" min="17" style="8" width="7.7"/>
    <col collapsed="false" customWidth="true" hidden="false" outlineLevel="0" max="18" min="18" style="8" width="1.85"/>
    <col collapsed="false" customWidth="true" hidden="false" outlineLevel="0" max="19" min="19" style="8" width="7.7"/>
    <col collapsed="false" customWidth="true" hidden="false" outlineLevel="0" max="20" min="20" style="8" width="1.85"/>
    <col collapsed="false" customWidth="true" hidden="false" outlineLevel="0" max="21" min="21" style="8" width="7.7"/>
    <col collapsed="false" customWidth="true" hidden="false" outlineLevel="0" max="22" min="22" style="8" width="1.85"/>
    <col collapsed="false" customWidth="true" hidden="false" outlineLevel="0" max="23" min="23" style="8" width="7.7"/>
    <col collapsed="false" customWidth="true" hidden="false" outlineLevel="0" max="24" min="24" style="8" width="1.85"/>
    <col collapsed="false" customWidth="true" hidden="false" outlineLevel="0" max="25" min="25" style="8" width="7.7"/>
    <col collapsed="false" customWidth="true" hidden="false" outlineLevel="0" max="26" min="26" style="8" width="1.85"/>
    <col collapsed="false" customWidth="true" hidden="false" outlineLevel="0" max="27" min="27" style="8" width="7.7"/>
    <col collapsed="false" customWidth="true" hidden="false" outlineLevel="0" max="28" min="28" style="8" width="1.85"/>
    <col collapsed="false" customWidth="true" hidden="false" outlineLevel="0" max="29" min="29" style="8" width="7.7"/>
    <col collapsed="false" customWidth="true" hidden="false" outlineLevel="0" max="30" min="30" style="8" width="1.85"/>
    <col collapsed="false" customWidth="true" hidden="false" outlineLevel="0" max="31" min="31" style="8" width="7.7"/>
    <col collapsed="false" customWidth="true" hidden="false" outlineLevel="0" max="32" min="32" style="8" width="1.85"/>
    <col collapsed="false" customWidth="true" hidden="false" outlineLevel="0" max="33" min="33" style="8" width="7.7"/>
    <col collapsed="false" customWidth="true" hidden="false" outlineLevel="0" max="34" min="34" style="8" width="1.85"/>
    <col collapsed="false" customWidth="true" hidden="false" outlineLevel="0" max="35" min="35" style="8" width="7.7"/>
    <col collapsed="false" customWidth="true" hidden="false" outlineLevel="0" max="36" min="36" style="8" width="1.85"/>
    <col collapsed="false" customWidth="true" hidden="false" outlineLevel="0" max="37" min="37" style="8" width="7.7"/>
    <col collapsed="false" customWidth="true" hidden="false" outlineLevel="0" max="38" min="38" style="8" width="1.85"/>
    <col collapsed="false" customWidth="true" hidden="false" outlineLevel="0" max="39" min="39" style="8" width="7.7"/>
    <col collapsed="false" customWidth="true" hidden="false" outlineLevel="0" max="40" min="40" style="61" width="15.7"/>
    <col collapsed="false" customWidth="false" hidden="false" outlineLevel="0" max="257" min="41" style="8" width="9.14"/>
  </cols>
  <sheetData>
    <row r="1" customFormat="false" ht="15.75" hidden="false" customHeight="true" outlineLevel="0" collapsed="false">
      <c r="C1" s="8"/>
      <c r="D1" s="42"/>
      <c r="E1" s="8"/>
      <c r="F1" s="62"/>
      <c r="G1" s="62"/>
      <c r="H1" s="62"/>
      <c r="I1" s="63" t="s">
        <v>38</v>
      </c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4"/>
    </row>
    <row r="2" customFormat="false" ht="15.75" hidden="false" customHeight="true" outlineLevel="0" collapsed="false">
      <c r="C2" s="65" t="s">
        <v>39</v>
      </c>
      <c r="D2" s="42"/>
      <c r="E2" s="64" t="s">
        <v>40</v>
      </c>
      <c r="F2" s="62"/>
      <c r="G2" s="62"/>
      <c r="H2" s="62"/>
      <c r="I2" s="66" t="s">
        <v>41</v>
      </c>
      <c r="J2" s="66"/>
      <c r="K2" s="66"/>
      <c r="L2" s="66"/>
      <c r="M2" s="66"/>
      <c r="N2" s="64"/>
      <c r="O2" s="66" t="s">
        <v>42</v>
      </c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4"/>
    </row>
    <row r="3" customFormat="false" ht="15.75" hidden="false" customHeight="true" outlineLevel="0" collapsed="false">
      <c r="C3" s="67" t="s">
        <v>43</v>
      </c>
      <c r="D3" s="42"/>
      <c r="E3" s="68" t="s">
        <v>44</v>
      </c>
      <c r="F3" s="62"/>
      <c r="G3" s="62"/>
      <c r="H3" s="62"/>
      <c r="I3" s="63" t="s">
        <v>45</v>
      </c>
      <c r="J3" s="64"/>
      <c r="K3" s="63" t="s">
        <v>46</v>
      </c>
      <c r="L3" s="64"/>
      <c r="M3" s="63" t="s">
        <v>47</v>
      </c>
      <c r="N3" s="64"/>
      <c r="O3" s="63" t="s">
        <v>48</v>
      </c>
      <c r="P3" s="59"/>
      <c r="Q3" s="63" t="s">
        <v>49</v>
      </c>
      <c r="S3" s="63" t="s">
        <v>50</v>
      </c>
      <c r="T3" s="64"/>
      <c r="U3" s="63" t="s">
        <v>51</v>
      </c>
      <c r="V3" s="59"/>
      <c r="W3" s="63" t="s">
        <v>52</v>
      </c>
      <c r="Y3" s="63" t="s">
        <v>53</v>
      </c>
      <c r="Z3" s="64"/>
      <c r="AA3" s="63" t="s">
        <v>54</v>
      </c>
      <c r="AB3" s="64"/>
      <c r="AC3" s="63" t="s">
        <v>55</v>
      </c>
      <c r="AD3" s="64"/>
      <c r="AE3" s="63" t="s">
        <v>56</v>
      </c>
      <c r="AF3" s="64"/>
      <c r="AG3" s="63" t="s">
        <v>45</v>
      </c>
      <c r="AH3" s="64"/>
      <c r="AI3" s="63" t="s">
        <v>46</v>
      </c>
      <c r="AJ3" s="64"/>
      <c r="AK3" s="63" t="s">
        <v>47</v>
      </c>
      <c r="AL3" s="64"/>
      <c r="AM3" s="62"/>
      <c r="AN3" s="68" t="s">
        <v>57</v>
      </c>
    </row>
    <row r="4" customFormat="false" ht="15.75" hidden="false" customHeight="false" outlineLevel="0" collapsed="false">
      <c r="A4" s="14" t="s">
        <v>58</v>
      </c>
      <c r="C4" s="0"/>
      <c r="D4" s="0"/>
      <c r="E4" s="0"/>
      <c r="F4" s="0"/>
      <c r="G4" s="69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</row>
    <row r="5" customFormat="false" ht="15.75" hidden="false" customHeight="false" outlineLevel="0" collapsed="false">
      <c r="A5" s="14" t="s">
        <v>59</v>
      </c>
      <c r="C5" s="0"/>
      <c r="D5" s="0"/>
      <c r="E5" s="70" t="n">
        <f aca="false">+E27+E32</f>
        <v>684.7</v>
      </c>
      <c r="F5" s="0"/>
      <c r="G5" s="69"/>
      <c r="H5" s="0"/>
      <c r="I5" s="70" t="n">
        <f aca="false">+I27+I32</f>
        <v>44.3</v>
      </c>
      <c r="J5" s="0"/>
      <c r="K5" s="70" t="n">
        <f aca="false">+K27+K32</f>
        <v>40.6</v>
      </c>
      <c r="L5" s="0"/>
      <c r="M5" s="70" t="n">
        <f aca="false">+M27+M32</f>
        <v>70.8</v>
      </c>
      <c r="N5" s="0"/>
      <c r="O5" s="70" t="n">
        <f aca="false">+O27+O32</f>
        <v>73.1</v>
      </c>
      <c r="P5" s="0"/>
      <c r="Q5" s="70" t="n">
        <f aca="false">+Q27+Q32</f>
        <v>74.2</v>
      </c>
      <c r="R5" s="0"/>
      <c r="S5" s="70" t="n">
        <f aca="false">+S27+S32</f>
        <v>72.5</v>
      </c>
      <c r="T5" s="0"/>
      <c r="U5" s="70" t="n">
        <f aca="false">+U27+U32</f>
        <v>78.6</v>
      </c>
      <c r="V5" s="0"/>
      <c r="W5" s="70" t="n">
        <f aca="false">+W27+W32</f>
        <v>43.7</v>
      </c>
      <c r="X5" s="0"/>
      <c r="Y5" s="70" t="n">
        <f aca="false">+Y27+Y32</f>
        <v>49.5</v>
      </c>
      <c r="Z5" s="0"/>
      <c r="AA5" s="70" t="n">
        <f aca="false">+AA27+AA32</f>
        <v>44.4</v>
      </c>
      <c r="AB5" s="0"/>
      <c r="AC5" s="70" t="n">
        <f aca="false">+AC27+AC32</f>
        <v>45.4</v>
      </c>
      <c r="AD5" s="0"/>
      <c r="AE5" s="70" t="n">
        <f aca="false">+AE27+AE32</f>
        <v>46.9</v>
      </c>
      <c r="AF5" s="0"/>
      <c r="AG5" s="70" t="n">
        <f aca="false">+AG27+AG32</f>
        <v>44.4</v>
      </c>
      <c r="AH5" s="0"/>
      <c r="AI5" s="70" t="n">
        <f aca="false">+AI27+AI32</f>
        <v>44.2</v>
      </c>
      <c r="AJ5" s="0"/>
      <c r="AK5" s="70" t="n">
        <f aca="false">+AK27+AK32</f>
        <v>79.7</v>
      </c>
      <c r="AL5" s="0"/>
      <c r="AM5" s="0"/>
    </row>
    <row r="6" customFormat="false" ht="15.75" hidden="false" customHeight="false" outlineLevel="0" collapsed="false">
      <c r="A6" s="14" t="s">
        <v>60</v>
      </c>
      <c r="C6" s="0"/>
      <c r="D6" s="0"/>
      <c r="E6" s="70" t="n">
        <f aca="false">+E28+E33</f>
        <v>-525.5</v>
      </c>
      <c r="F6" s="0"/>
      <c r="G6" s="69"/>
      <c r="H6" s="0"/>
      <c r="I6" s="70" t="n">
        <f aca="false">+I28+I33</f>
        <v>-32</v>
      </c>
      <c r="J6" s="0"/>
      <c r="K6" s="70" t="n">
        <f aca="false">+K28+K33</f>
        <v>-47.7</v>
      </c>
      <c r="L6" s="0"/>
      <c r="M6" s="70" t="n">
        <f aca="false">+M28+M33</f>
        <v>-72.8</v>
      </c>
      <c r="N6" s="0"/>
      <c r="O6" s="70" t="n">
        <f aca="false">+O28+O33</f>
        <v>-29.1</v>
      </c>
      <c r="P6" s="0"/>
      <c r="Q6" s="70" t="n">
        <f aca="false">+Q28+Q33</f>
        <v>-25.1</v>
      </c>
      <c r="R6" s="0"/>
      <c r="S6" s="70" t="n">
        <f aca="false">+S28+S33</f>
        <v>-34</v>
      </c>
      <c r="T6" s="0"/>
      <c r="U6" s="70" t="n">
        <f aca="false">+U28+U33</f>
        <v>-34.6</v>
      </c>
      <c r="V6" s="0"/>
      <c r="W6" s="70" t="n">
        <f aca="false">+W28+W33</f>
        <v>-43.4</v>
      </c>
      <c r="X6" s="0"/>
      <c r="Y6" s="70" t="n">
        <f aca="false">+Y28+Y33</f>
        <v>-47.8</v>
      </c>
      <c r="Z6" s="0"/>
      <c r="AA6" s="70" t="n">
        <f aca="false">+AA28+AA33</f>
        <v>-32.2</v>
      </c>
      <c r="AB6" s="0"/>
      <c r="AC6" s="70" t="n">
        <f aca="false">+AC28+AC33</f>
        <v>-31.5</v>
      </c>
      <c r="AD6" s="0"/>
      <c r="AE6" s="70" t="n">
        <f aca="false">+AE28+AE33</f>
        <v>-48.4</v>
      </c>
      <c r="AF6" s="0"/>
      <c r="AG6" s="70" t="n">
        <f aca="false">+AG28+AG33</f>
        <v>-39.1</v>
      </c>
      <c r="AH6" s="0"/>
      <c r="AI6" s="70" t="n">
        <f aca="false">+AI28+AI33</f>
        <v>-34.2</v>
      </c>
      <c r="AJ6" s="0"/>
      <c r="AK6" s="70" t="n">
        <f aca="false">+AK28+AK33</f>
        <v>-44.1</v>
      </c>
      <c r="AL6" s="0"/>
      <c r="AM6" s="0"/>
    </row>
    <row r="7" customFormat="false" ht="15.75" hidden="false" customHeight="false" outlineLevel="0" collapsed="false">
      <c r="A7" s="14" t="s">
        <v>61</v>
      </c>
      <c r="C7" s="0"/>
      <c r="D7" s="0"/>
      <c r="E7" s="70" t="n">
        <f aca="false">+E29+E34</f>
        <v>-168.8</v>
      </c>
      <c r="F7" s="0"/>
      <c r="G7" s="69"/>
      <c r="H7" s="0"/>
      <c r="I7" s="70" t="n">
        <f aca="false">+I29+I34</f>
        <v>-17.4</v>
      </c>
      <c r="J7" s="0"/>
      <c r="K7" s="70" t="n">
        <f aca="false">+K29+K34</f>
        <v>-35.3</v>
      </c>
      <c r="L7" s="0"/>
      <c r="M7" s="70" t="n">
        <f aca="false">+M29+M34</f>
        <v>-24.2</v>
      </c>
      <c r="N7" s="0"/>
      <c r="O7" s="70" t="n">
        <f aca="false">+O29+O34</f>
        <v>-25.5</v>
      </c>
      <c r="P7" s="0"/>
      <c r="Q7" s="70" t="n">
        <f aca="false">+Q29+Q34</f>
        <v>-30.5</v>
      </c>
      <c r="R7" s="0"/>
      <c r="S7" s="70" t="n">
        <f aca="false">+S29+S34</f>
        <v>-25.9</v>
      </c>
      <c r="T7" s="0"/>
      <c r="U7" s="70" t="n">
        <f aca="false">+U29+U34</f>
        <v>-12.5</v>
      </c>
      <c r="V7" s="0"/>
      <c r="W7" s="70" t="n">
        <f aca="false">+W29+W34</f>
        <v>-11.2</v>
      </c>
      <c r="X7" s="0"/>
      <c r="Y7" s="70" t="n">
        <f aca="false">+Y29+Y34</f>
        <v>-17.8</v>
      </c>
      <c r="Z7" s="0"/>
      <c r="AA7" s="70" t="n">
        <f aca="false">+AA29+AA34</f>
        <v>-14.1</v>
      </c>
      <c r="AB7" s="0"/>
      <c r="AC7" s="70" t="n">
        <f aca="false">+AC29+AC34</f>
        <v>-13.8</v>
      </c>
      <c r="AD7" s="0"/>
      <c r="AE7" s="70" t="n">
        <f aca="false">+AE29+AE34</f>
        <v>-11.8</v>
      </c>
      <c r="AF7" s="0"/>
      <c r="AG7" s="70" t="n">
        <f aca="false">+AG29+AG34</f>
        <v>-13.7</v>
      </c>
      <c r="AH7" s="0"/>
      <c r="AI7" s="70" t="n">
        <f aca="false">+AI29+AI34</f>
        <v>-26</v>
      </c>
      <c r="AJ7" s="0"/>
      <c r="AK7" s="70" t="n">
        <f aca="false">+AK29+AK34</f>
        <v>-27.5</v>
      </c>
      <c r="AL7" s="0"/>
      <c r="AM7" s="0"/>
    </row>
    <row r="8" customFormat="false" ht="15.75" hidden="false" customHeight="false" outlineLevel="0" collapsed="false">
      <c r="A8" s="14"/>
      <c r="C8" s="0"/>
      <c r="D8" s="0"/>
      <c r="E8" s="0"/>
      <c r="F8" s="0"/>
      <c r="G8" s="69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</row>
    <row r="9" customFormat="false" ht="15.75" hidden="false" customHeight="false" outlineLevel="0" collapsed="false">
      <c r="A9" s="14"/>
      <c r="C9" s="0"/>
      <c r="D9" s="0"/>
      <c r="E9" s="0"/>
      <c r="F9" s="0"/>
      <c r="G9" s="69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</row>
    <row r="10" customFormat="false" ht="15.75" hidden="false" customHeight="false" outlineLevel="0" collapsed="false">
      <c r="A10" s="14"/>
      <c r="C10" s="0"/>
      <c r="D10" s="0"/>
      <c r="E10" s="0"/>
      <c r="F10" s="0"/>
      <c r="G10" s="69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</row>
    <row r="11" customFormat="false" ht="15.75" hidden="false" customHeight="false" outlineLevel="0" collapsed="false">
      <c r="A11" s="14"/>
      <c r="C11" s="0"/>
      <c r="D11" s="0"/>
      <c r="E11" s="0"/>
      <c r="F11" s="0"/>
      <c r="G11" s="69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</row>
    <row r="12" customFormat="false" ht="15.75" hidden="false" customHeight="false" outlineLevel="0" collapsed="false">
      <c r="A12" s="14"/>
      <c r="C12" s="0"/>
      <c r="D12" s="0"/>
      <c r="E12" s="0"/>
      <c r="F12" s="0"/>
      <c r="G12" s="69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</row>
    <row r="13" customFormat="false" ht="15.75" hidden="false" customHeight="false" outlineLevel="0" collapsed="false">
      <c r="A13" s="14"/>
      <c r="C13" s="0"/>
      <c r="D13" s="0"/>
      <c r="E13" s="0"/>
      <c r="F13" s="0"/>
      <c r="G13" s="69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</row>
    <row r="14" customFormat="false" ht="15.75" hidden="false" customHeight="false" outlineLevel="0" collapsed="false">
      <c r="A14" s="14" t="s">
        <v>31</v>
      </c>
      <c r="C14" s="0"/>
      <c r="D14" s="0"/>
      <c r="E14" s="71"/>
      <c r="F14" s="71"/>
      <c r="G14" s="72"/>
      <c r="H14" s="71"/>
      <c r="I14" s="71"/>
      <c r="J14" s="71"/>
      <c r="K14" s="71" t="n">
        <v>2.1</v>
      </c>
      <c r="L14" s="71"/>
      <c r="M14" s="71"/>
      <c r="N14" s="71"/>
      <c r="O14" s="71"/>
      <c r="P14" s="71"/>
      <c r="Q14" s="71" t="n">
        <v>2.1</v>
      </c>
      <c r="R14" s="71"/>
      <c r="S14" s="71"/>
      <c r="T14" s="71"/>
      <c r="U14" s="71"/>
      <c r="V14" s="71"/>
      <c r="W14" s="71" t="n">
        <v>2.8</v>
      </c>
      <c r="X14" s="71"/>
      <c r="Y14" s="71"/>
      <c r="Z14" s="71"/>
      <c r="AA14" s="71" t="n">
        <v>-1.6</v>
      </c>
      <c r="AB14" s="71"/>
      <c r="AC14" s="71" t="n">
        <v>2.9</v>
      </c>
      <c r="AD14" s="71"/>
      <c r="AE14" s="71"/>
      <c r="AF14" s="71"/>
      <c r="AG14" s="71"/>
      <c r="AH14" s="71"/>
      <c r="AI14" s="71" t="n">
        <v>2.9</v>
      </c>
      <c r="AJ14" s="71"/>
      <c r="AK14" s="71" t="n">
        <v>-26</v>
      </c>
      <c r="AL14" s="71"/>
      <c r="AM14" s="71"/>
    </row>
    <row r="15" customFormat="false" ht="15.75" hidden="false" customHeight="false" outlineLevel="0" collapsed="false">
      <c r="A15" s="73" t="s">
        <v>62</v>
      </c>
      <c r="C15" s="0"/>
      <c r="D15" s="0"/>
      <c r="E15" s="0"/>
      <c r="F15" s="0"/>
      <c r="G15" s="69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</row>
    <row r="16" customFormat="false" ht="16.5" hidden="false" customHeight="false" outlineLevel="0" collapsed="false">
      <c r="A16" s="74" t="s">
        <v>63</v>
      </c>
      <c r="B16" s="13"/>
      <c r="C16" s="75" t="n">
        <f aca="false">SUM(C4:C15)</f>
        <v>0</v>
      </c>
      <c r="D16" s="76"/>
      <c r="E16" s="77" t="n">
        <f aca="false">SUM(E4:E15)</f>
        <v>-9.59999999999997</v>
      </c>
      <c r="F16" s="78"/>
      <c r="G16" s="79"/>
      <c r="H16" s="78"/>
      <c r="I16" s="77" t="n">
        <f aca="false">SUM(I4:I15)</f>
        <v>-5.1</v>
      </c>
      <c r="J16" s="80"/>
      <c r="K16" s="77" t="n">
        <f aca="false">SUM(K4:K15)</f>
        <v>-40.3</v>
      </c>
      <c r="L16" s="80"/>
      <c r="M16" s="77" t="n">
        <f aca="false">SUM(M4:M15)</f>
        <v>-26.2</v>
      </c>
      <c r="N16" s="80"/>
      <c r="O16" s="77" t="n">
        <f aca="false">SUM(O4:O15)</f>
        <v>18.5</v>
      </c>
      <c r="P16" s="81"/>
      <c r="Q16" s="77" t="n">
        <f aca="false">SUM(Q4:Q15)</f>
        <v>20.7</v>
      </c>
      <c r="R16" s="81"/>
      <c r="S16" s="77" t="n">
        <f aca="false">SUM(S4:S15)</f>
        <v>12.6</v>
      </c>
      <c r="T16" s="82"/>
      <c r="U16" s="77" t="n">
        <f aca="false">SUM(U4:U15)</f>
        <v>31.5</v>
      </c>
      <c r="V16" s="80"/>
      <c r="W16" s="77" t="n">
        <f aca="false">SUM(W4:W15)</f>
        <v>-8.09999999999999</v>
      </c>
      <c r="X16" s="80"/>
      <c r="Y16" s="77" t="n">
        <f aca="false">SUM(Y4:Y15)</f>
        <v>-16.1</v>
      </c>
      <c r="Z16" s="80"/>
      <c r="AA16" s="77" t="n">
        <f aca="false">SUM(AA4:AA15)</f>
        <v>-3.5</v>
      </c>
      <c r="AB16" s="81"/>
      <c r="AC16" s="77" t="n">
        <f aca="false">SUM(AC4:AC15)</f>
        <v>3.00000000000001</v>
      </c>
      <c r="AD16" s="81"/>
      <c r="AE16" s="77" t="n">
        <f aca="false">SUM(AE4:AE15)</f>
        <v>-13.3</v>
      </c>
      <c r="AF16" s="82"/>
      <c r="AG16" s="77" t="n">
        <f aca="false">SUM(AG4:AG15)</f>
        <v>-8.39999999999999</v>
      </c>
      <c r="AH16" s="82"/>
      <c r="AI16" s="77" t="n">
        <f aca="false">SUM(AI4:AI15)</f>
        <v>-13.1</v>
      </c>
      <c r="AJ16" s="82"/>
      <c r="AK16" s="77" t="n">
        <f aca="false">SUM(AK4:AK15)</f>
        <v>-17.9</v>
      </c>
      <c r="AL16" s="83"/>
      <c r="AM16" s="82" t="n">
        <f aca="false">SUM(E16:AK16)</f>
        <v>-75.2999999999999</v>
      </c>
      <c r="AN16" s="84"/>
    </row>
    <row r="17" customFormat="false" ht="6" hidden="false" customHeight="true" outlineLevel="0" collapsed="false">
      <c r="B17" s="73"/>
      <c r="C17" s="85"/>
      <c r="E17" s="86"/>
      <c r="F17" s="87"/>
      <c r="G17" s="88"/>
      <c r="H17" s="87"/>
      <c r="I17" s="87"/>
      <c r="J17" s="87"/>
      <c r="K17" s="87"/>
      <c r="L17" s="87"/>
      <c r="M17" s="87"/>
      <c r="N17" s="87"/>
      <c r="O17" s="87"/>
      <c r="P17" s="89"/>
      <c r="Q17" s="87"/>
      <c r="R17" s="89"/>
      <c r="S17" s="87"/>
      <c r="T17" s="87"/>
      <c r="U17" s="87"/>
      <c r="V17" s="87"/>
      <c r="W17" s="87"/>
      <c r="X17" s="87"/>
      <c r="Y17" s="87"/>
      <c r="Z17" s="87"/>
      <c r="AA17" s="87"/>
      <c r="AB17" s="89"/>
      <c r="AC17" s="87"/>
      <c r="AD17" s="89"/>
      <c r="AE17" s="87"/>
      <c r="AF17" s="87"/>
      <c r="AG17" s="87"/>
      <c r="AH17" s="87"/>
      <c r="AI17" s="87"/>
      <c r="AJ17" s="87"/>
      <c r="AK17" s="87"/>
      <c r="AL17" s="90"/>
      <c r="AM17" s="90"/>
    </row>
    <row r="18" customFormat="false" ht="15.75" hidden="false" customHeight="false" outlineLevel="0" collapsed="false">
      <c r="A18" s="91" t="s">
        <v>64</v>
      </c>
      <c r="C18" s="85"/>
      <c r="E18" s="92" t="n">
        <v>18.3</v>
      </c>
      <c r="F18" s="70"/>
      <c r="G18" s="93"/>
      <c r="H18" s="70"/>
      <c r="I18" s="92" t="n">
        <v>3</v>
      </c>
      <c r="J18" s="70"/>
      <c r="K18" s="92" t="n">
        <v>3</v>
      </c>
      <c r="L18" s="70"/>
      <c r="M18" s="92" t="n">
        <v>3</v>
      </c>
      <c r="N18" s="70"/>
      <c r="O18" s="92" t="n">
        <v>2.9</v>
      </c>
      <c r="P18" s="70"/>
      <c r="Q18" s="92" t="n">
        <v>3</v>
      </c>
      <c r="R18" s="70"/>
      <c r="S18" s="92" t="n">
        <v>3</v>
      </c>
      <c r="T18" s="94"/>
      <c r="U18" s="92" t="n">
        <v>2.9</v>
      </c>
      <c r="V18" s="70"/>
      <c r="W18" s="92" t="n">
        <v>3</v>
      </c>
      <c r="X18" s="92"/>
      <c r="Y18" s="92" t="n">
        <v>3</v>
      </c>
      <c r="Z18" s="70"/>
      <c r="AA18" s="92" t="n">
        <v>3</v>
      </c>
      <c r="AB18" s="70"/>
      <c r="AC18" s="92" t="n">
        <v>3</v>
      </c>
      <c r="AD18" s="70"/>
      <c r="AE18" s="92" t="n">
        <v>3</v>
      </c>
      <c r="AF18" s="94"/>
      <c r="AG18" s="92" t="n">
        <v>2.9</v>
      </c>
      <c r="AH18" s="94"/>
      <c r="AI18" s="92" t="n">
        <v>3</v>
      </c>
      <c r="AJ18" s="94"/>
      <c r="AK18" s="92" t="n">
        <v>3</v>
      </c>
      <c r="AL18" s="95"/>
      <c r="AM18" s="95"/>
    </row>
    <row r="19" customFormat="false" ht="15.75" hidden="true" customHeight="false" outlineLevel="0" collapsed="false">
      <c r="C19" s="85"/>
      <c r="E19" s="92"/>
      <c r="F19" s="70"/>
      <c r="G19" s="93"/>
      <c r="H19" s="70"/>
      <c r="I19" s="92" t="n">
        <v>0</v>
      </c>
      <c r="J19" s="70"/>
      <c r="K19" s="92"/>
      <c r="L19" s="70"/>
      <c r="M19" s="92"/>
      <c r="N19" s="70"/>
      <c r="O19" s="92"/>
      <c r="P19" s="70"/>
      <c r="Q19" s="92"/>
      <c r="R19" s="94"/>
      <c r="S19" s="92"/>
      <c r="T19" s="94"/>
      <c r="U19" s="92" t="n">
        <v>0</v>
      </c>
      <c r="V19" s="70"/>
      <c r="W19" s="92"/>
      <c r="X19" s="70"/>
      <c r="Y19" s="92"/>
      <c r="Z19" s="70"/>
      <c r="AA19" s="92"/>
      <c r="AB19" s="70"/>
      <c r="AC19" s="92"/>
      <c r="AD19" s="94"/>
      <c r="AE19" s="92"/>
      <c r="AF19" s="94"/>
      <c r="AG19" s="92"/>
      <c r="AH19" s="94"/>
      <c r="AI19" s="92"/>
      <c r="AJ19" s="94"/>
      <c r="AK19" s="92"/>
      <c r="AL19" s="71"/>
      <c r="AM19" s="71"/>
    </row>
    <row r="20" customFormat="false" ht="5.25" hidden="false" customHeight="true" outlineLevel="0" collapsed="false">
      <c r="A20" s="73"/>
      <c r="C20" s="85"/>
      <c r="E20" s="78"/>
      <c r="F20" s="78"/>
      <c r="G20" s="79"/>
      <c r="H20" s="78"/>
      <c r="I20" s="96"/>
      <c r="J20" s="78"/>
      <c r="K20" s="96"/>
      <c r="L20" s="78"/>
      <c r="M20" s="96"/>
      <c r="N20" s="78"/>
      <c r="O20" s="96"/>
      <c r="P20" s="89"/>
      <c r="Q20" s="96"/>
      <c r="R20" s="89"/>
      <c r="S20" s="96"/>
      <c r="T20" s="96"/>
      <c r="U20" s="96"/>
      <c r="V20" s="78"/>
      <c r="W20" s="96"/>
      <c r="X20" s="78"/>
      <c r="Y20" s="96"/>
      <c r="Z20" s="78"/>
      <c r="AA20" s="96"/>
      <c r="AB20" s="89"/>
      <c r="AC20" s="96"/>
      <c r="AD20" s="89"/>
      <c r="AE20" s="96"/>
      <c r="AF20" s="96"/>
      <c r="AG20" s="96"/>
      <c r="AH20" s="96"/>
      <c r="AI20" s="96"/>
      <c r="AJ20" s="96"/>
      <c r="AK20" s="96"/>
      <c r="AL20" s="97"/>
      <c r="AM20" s="97"/>
    </row>
    <row r="21" customFormat="false" ht="16.5" hidden="false" customHeight="false" outlineLevel="0" collapsed="false">
      <c r="A21" s="91" t="s">
        <v>65</v>
      </c>
      <c r="C21" s="85"/>
      <c r="E21" s="98" t="n">
        <f aca="false">+E16+E18</f>
        <v>8.70000000000004</v>
      </c>
      <c r="F21" s="78"/>
      <c r="G21" s="79"/>
      <c r="H21" s="78"/>
      <c r="I21" s="98" t="n">
        <f aca="false">+I16+I18</f>
        <v>-2.1</v>
      </c>
      <c r="J21" s="78"/>
      <c r="K21" s="98" t="n">
        <f aca="false">+K16+K18</f>
        <v>-37.3</v>
      </c>
      <c r="L21" s="78"/>
      <c r="M21" s="98" t="n">
        <f aca="false">+M16+M18</f>
        <v>-23.2</v>
      </c>
      <c r="N21" s="78"/>
      <c r="O21" s="98" t="n">
        <f aca="false">+O16+O18</f>
        <v>21.4</v>
      </c>
      <c r="P21" s="89"/>
      <c r="Q21" s="98" t="n">
        <f aca="false">+Q16+Q18</f>
        <v>23.7</v>
      </c>
      <c r="R21" s="89"/>
      <c r="S21" s="98" t="n">
        <f aca="false">+S16+S18</f>
        <v>15.6</v>
      </c>
      <c r="T21" s="78"/>
      <c r="U21" s="98" t="n">
        <f aca="false">+U16+U18</f>
        <v>34.4</v>
      </c>
      <c r="V21" s="78"/>
      <c r="W21" s="98" t="n">
        <f aca="false">+W16+W18</f>
        <v>-5.09999999999999</v>
      </c>
      <c r="X21" s="78"/>
      <c r="Y21" s="98" t="n">
        <f aca="false">+Y16+Y18</f>
        <v>-13.1</v>
      </c>
      <c r="Z21" s="78"/>
      <c r="AA21" s="98" t="n">
        <f aca="false">+AA16+AA18</f>
        <v>-0.499999999999999</v>
      </c>
      <c r="AB21" s="89"/>
      <c r="AC21" s="98" t="n">
        <f aca="false">+AC16+AC18</f>
        <v>6.00000000000001</v>
      </c>
      <c r="AD21" s="89"/>
      <c r="AE21" s="98" t="n">
        <f aca="false">+AE16+AE18</f>
        <v>-10.3</v>
      </c>
      <c r="AF21" s="78"/>
      <c r="AG21" s="98" t="n">
        <f aca="false">+AG16+AG18</f>
        <v>-5.49999999999999</v>
      </c>
      <c r="AH21" s="78"/>
      <c r="AI21" s="98" t="n">
        <f aca="false">+AI16+AI18</f>
        <v>-10.1</v>
      </c>
      <c r="AJ21" s="78"/>
      <c r="AK21" s="98" t="n">
        <f aca="false">+AK16+AK18</f>
        <v>-14.9</v>
      </c>
      <c r="AL21" s="99"/>
      <c r="AM21" s="99"/>
    </row>
    <row r="22" customFormat="false" ht="15.75" hidden="false" customHeight="true" outlineLevel="0" collapsed="false">
      <c r="A22" s="73"/>
      <c r="C22" s="85"/>
      <c r="E22" s="100"/>
      <c r="F22" s="101"/>
      <c r="G22" s="101"/>
      <c r="H22" s="101"/>
      <c r="I22" s="102"/>
      <c r="J22" s="101"/>
      <c r="K22" s="101"/>
      <c r="L22" s="101"/>
      <c r="M22" s="101"/>
      <c r="N22" s="101"/>
      <c r="O22" s="101"/>
    </row>
    <row r="23" customFormat="false" ht="15.75" hidden="false" customHeight="true" outlineLevel="0" collapsed="false">
      <c r="A23" s="103" t="s">
        <v>66</v>
      </c>
      <c r="C23" s="85"/>
      <c r="E23" s="100"/>
      <c r="F23" s="101"/>
      <c r="G23" s="101"/>
      <c r="H23" s="101"/>
      <c r="I23" s="102"/>
      <c r="J23" s="101"/>
      <c r="K23" s="101"/>
      <c r="L23" s="101"/>
      <c r="M23" s="101"/>
      <c r="N23" s="101"/>
      <c r="O23" s="101"/>
    </row>
    <row r="24" customFormat="false" ht="15.75" hidden="false" customHeight="true" outlineLevel="0" collapsed="false">
      <c r="A24" s="73"/>
      <c r="C24" s="85"/>
    </row>
    <row r="25" customFormat="false" ht="3.95" hidden="false" customHeight="true" outlineLevel="0" collapsed="false">
      <c r="A25" s="104"/>
      <c r="B25" s="105"/>
      <c r="C25" s="106"/>
      <c r="D25" s="105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</row>
    <row r="26" customFormat="false" ht="15.75" hidden="false" customHeight="false" outlineLevel="0" collapsed="false">
      <c r="A26" s="73"/>
      <c r="C26" s="85"/>
    </row>
    <row r="27" customFormat="false" ht="15.75" hidden="false" customHeight="false" outlineLevel="0" collapsed="false">
      <c r="A27" s="14" t="s">
        <v>67</v>
      </c>
      <c r="C27" s="85"/>
      <c r="E27" s="86" t="n">
        <v>473.4</v>
      </c>
      <c r="F27" s="86"/>
      <c r="G27" s="86"/>
      <c r="H27" s="86"/>
      <c r="I27" s="86" t="n">
        <v>27</v>
      </c>
      <c r="J27" s="86"/>
      <c r="K27" s="86" t="n">
        <v>25.8</v>
      </c>
      <c r="L27" s="86"/>
      <c r="M27" s="86" t="n">
        <v>56.9</v>
      </c>
      <c r="N27" s="86"/>
      <c r="O27" s="86" t="n">
        <v>57.2</v>
      </c>
      <c r="P27" s="108"/>
      <c r="Q27" s="108" t="n">
        <v>57.9</v>
      </c>
      <c r="R27" s="108"/>
      <c r="S27" s="108" t="n">
        <v>57.8</v>
      </c>
      <c r="T27" s="108"/>
      <c r="U27" s="108" t="n">
        <v>62.8</v>
      </c>
      <c r="V27" s="108"/>
      <c r="W27" s="108" t="n">
        <v>28.1</v>
      </c>
      <c r="X27" s="108"/>
      <c r="Y27" s="108" t="n">
        <v>33.4</v>
      </c>
      <c r="Z27" s="108"/>
      <c r="AA27" s="108" t="n">
        <v>27.6</v>
      </c>
      <c r="AB27" s="108"/>
      <c r="AC27" s="108" t="n">
        <v>27.6</v>
      </c>
      <c r="AD27" s="108"/>
      <c r="AE27" s="108" t="n">
        <v>29.1</v>
      </c>
      <c r="AF27" s="108"/>
      <c r="AG27" s="108" t="n">
        <v>27.1</v>
      </c>
      <c r="AH27" s="108"/>
      <c r="AI27" s="108" t="n">
        <v>26.9</v>
      </c>
      <c r="AJ27" s="108"/>
      <c r="AK27" s="108" t="n">
        <v>62.1</v>
      </c>
      <c r="AL27" s="108"/>
      <c r="AM27" s="89"/>
    </row>
    <row r="28" customFormat="false" ht="15.75" hidden="false" customHeight="false" outlineLevel="0" collapsed="false">
      <c r="A28" s="14" t="s">
        <v>60</v>
      </c>
      <c r="E28" s="86" t="n">
        <v>-274</v>
      </c>
      <c r="F28" s="86"/>
      <c r="G28" s="86"/>
      <c r="H28" s="86"/>
      <c r="I28" s="86" t="n">
        <v>-24</v>
      </c>
      <c r="J28" s="86"/>
      <c r="K28" s="86" t="n">
        <v>-26.4</v>
      </c>
      <c r="L28" s="86"/>
      <c r="M28" s="86" t="n">
        <v>-57</v>
      </c>
      <c r="N28" s="86"/>
      <c r="O28" s="86" t="n">
        <v>-17</v>
      </c>
      <c r="P28" s="108"/>
      <c r="Q28" s="108" t="n">
        <v>-16.4</v>
      </c>
      <c r="R28" s="108"/>
      <c r="S28" s="108" t="n">
        <v>-25.6</v>
      </c>
      <c r="T28" s="108"/>
      <c r="U28" s="108" t="n">
        <v>-21</v>
      </c>
      <c r="V28" s="108"/>
      <c r="W28" s="108" t="n">
        <v>-33.5</v>
      </c>
      <c r="X28" s="108"/>
      <c r="Y28" s="108" t="n">
        <v>-39.1</v>
      </c>
      <c r="Z28" s="108"/>
      <c r="AA28" s="108" t="n">
        <v>-25.7</v>
      </c>
      <c r="AB28" s="108"/>
      <c r="AC28" s="108" t="n">
        <v>-25.7</v>
      </c>
      <c r="AD28" s="108"/>
      <c r="AE28" s="108" t="n">
        <v>-42.2</v>
      </c>
      <c r="AF28" s="108"/>
      <c r="AG28" s="108" t="n">
        <v>-27.4</v>
      </c>
      <c r="AH28" s="108"/>
      <c r="AI28" s="108" t="n">
        <v>-26.4</v>
      </c>
      <c r="AJ28" s="108"/>
      <c r="AK28" s="108" t="n">
        <v>-39.3</v>
      </c>
      <c r="AL28" s="108"/>
      <c r="AM28" s="89"/>
    </row>
    <row r="29" customFormat="false" ht="15.75" hidden="false" customHeight="false" outlineLevel="0" collapsed="false">
      <c r="A29" s="14" t="s">
        <v>68</v>
      </c>
      <c r="E29" s="109" t="n">
        <f aca="false">-105-1.8</f>
        <v>-106.8</v>
      </c>
      <c r="F29" s="86"/>
      <c r="G29" s="86"/>
      <c r="H29" s="86"/>
      <c r="I29" s="109" t="n">
        <v>-10.9</v>
      </c>
      <c r="J29" s="86"/>
      <c r="K29" s="110" t="n">
        <f aca="false">-20.5-12.2</f>
        <v>-32.7</v>
      </c>
      <c r="L29" s="86"/>
      <c r="M29" s="109" t="n">
        <v>-18.8</v>
      </c>
      <c r="N29" s="86"/>
      <c r="O29" s="109" t="n">
        <v>-20.5</v>
      </c>
      <c r="P29" s="108"/>
      <c r="Q29" s="109" t="n">
        <v>-25</v>
      </c>
      <c r="R29" s="86"/>
      <c r="S29" s="109" t="n">
        <v>-21.1</v>
      </c>
      <c r="T29" s="86"/>
      <c r="U29" s="109" t="n">
        <v>-7.8</v>
      </c>
      <c r="V29" s="86"/>
      <c r="W29" s="109" t="n">
        <v>-6.3</v>
      </c>
      <c r="X29" s="108"/>
      <c r="Y29" s="109" t="n">
        <v>-12.7</v>
      </c>
      <c r="Z29" s="86"/>
      <c r="AA29" s="109" t="n">
        <v>-8.8</v>
      </c>
      <c r="AB29" s="86"/>
      <c r="AC29" s="109" t="n">
        <v>-8.5</v>
      </c>
      <c r="AD29" s="86"/>
      <c r="AE29" s="109" t="n">
        <v>-7.3</v>
      </c>
      <c r="AF29" s="108"/>
      <c r="AG29" s="109" t="n">
        <v>-8.4</v>
      </c>
      <c r="AH29" s="86"/>
      <c r="AI29" s="109" t="n">
        <v>-20.2</v>
      </c>
      <c r="AJ29" s="86"/>
      <c r="AK29" s="109" t="n">
        <v>-22.2</v>
      </c>
      <c r="AL29" s="86"/>
      <c r="AM29" s="89"/>
    </row>
    <row r="30" customFormat="false" ht="15.75" hidden="false" customHeight="false" outlineLevel="0" collapsed="false">
      <c r="A30" s="14" t="s">
        <v>69</v>
      </c>
      <c r="E30" s="111" t="n">
        <f aca="false">SUM(E27:E29)</f>
        <v>92.6</v>
      </c>
      <c r="F30" s="87"/>
      <c r="G30" s="87"/>
      <c r="H30" s="87"/>
      <c r="I30" s="111" t="n">
        <f aca="false">SUM(I27:I29)</f>
        <v>-7.9</v>
      </c>
      <c r="J30" s="87"/>
      <c r="K30" s="111" t="n">
        <f aca="false">SUM(K27:K29)</f>
        <v>-33.3</v>
      </c>
      <c r="L30" s="87"/>
      <c r="M30" s="111" t="n">
        <f aca="false">SUM(M27:M29)</f>
        <v>-18.9</v>
      </c>
      <c r="N30" s="87"/>
      <c r="O30" s="111" t="n">
        <f aca="false">SUM(O27:O29)</f>
        <v>19.7</v>
      </c>
      <c r="P30" s="89"/>
      <c r="Q30" s="111" t="n">
        <f aca="false">SUM(Q27:Q29)</f>
        <v>16.5</v>
      </c>
      <c r="R30" s="87"/>
      <c r="S30" s="111" t="n">
        <f aca="false">SUM(S27:S29)</f>
        <v>11.1</v>
      </c>
      <c r="T30" s="87"/>
      <c r="U30" s="111" t="n">
        <f aca="false">SUM(U27:U29)</f>
        <v>34</v>
      </c>
      <c r="V30" s="87"/>
      <c r="W30" s="111" t="n">
        <f aca="false">SUM(W27:W29)</f>
        <v>-11.7</v>
      </c>
      <c r="X30" s="89"/>
      <c r="Y30" s="111" t="n">
        <f aca="false">SUM(Y27:Y29)</f>
        <v>-18.4</v>
      </c>
      <c r="Z30" s="87"/>
      <c r="AA30" s="111" t="n">
        <f aca="false">SUM(AA27:AA29)</f>
        <v>-6.9</v>
      </c>
      <c r="AB30" s="87"/>
      <c r="AC30" s="111" t="n">
        <f aca="false">SUM(AC27:AC29)</f>
        <v>-6.6</v>
      </c>
      <c r="AD30" s="87"/>
      <c r="AE30" s="111" t="n">
        <f aca="false">SUM(AE27:AE29)</f>
        <v>-20.4</v>
      </c>
      <c r="AF30" s="89"/>
      <c r="AG30" s="111" t="n">
        <f aca="false">SUM(AG27:AG29)</f>
        <v>-8.7</v>
      </c>
      <c r="AH30" s="87"/>
      <c r="AI30" s="111" t="n">
        <f aca="false">SUM(AI27:AI29)</f>
        <v>-19.7</v>
      </c>
      <c r="AJ30" s="87"/>
      <c r="AK30" s="111" t="n">
        <f aca="false">SUM(AK27:AK29)</f>
        <v>0.600000000000005</v>
      </c>
      <c r="AL30" s="87"/>
      <c r="AM30" s="89" t="n">
        <f aca="false">SUM(E30:AK30)</f>
        <v>22</v>
      </c>
    </row>
    <row r="31" customFormat="false" ht="15.75" hidden="false" customHeight="false" outlineLevel="0" collapsed="false">
      <c r="A31" s="73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</row>
    <row r="32" customFormat="false" ht="15.75" hidden="false" customHeight="false" outlineLevel="0" collapsed="false">
      <c r="A32" s="14" t="s">
        <v>70</v>
      </c>
      <c r="E32" s="86" t="n">
        <v>211.3</v>
      </c>
      <c r="F32" s="86"/>
      <c r="G32" s="86"/>
      <c r="H32" s="86"/>
      <c r="I32" s="86" t="n">
        <v>17.3</v>
      </c>
      <c r="J32" s="86"/>
      <c r="K32" s="86" t="n">
        <v>14.8</v>
      </c>
      <c r="L32" s="86"/>
      <c r="M32" s="86" t="n">
        <v>13.9</v>
      </c>
      <c r="N32" s="86"/>
      <c r="O32" s="86" t="n">
        <v>15.9</v>
      </c>
      <c r="P32" s="108"/>
      <c r="Q32" s="108" t="n">
        <v>16.3</v>
      </c>
      <c r="R32" s="108"/>
      <c r="S32" s="108" t="n">
        <v>14.7</v>
      </c>
      <c r="T32" s="108"/>
      <c r="U32" s="108" t="n">
        <v>15.8</v>
      </c>
      <c r="V32" s="108"/>
      <c r="W32" s="108" t="n">
        <v>15.6</v>
      </c>
      <c r="X32" s="108"/>
      <c r="Y32" s="108" t="n">
        <v>16.1</v>
      </c>
      <c r="Z32" s="108"/>
      <c r="AA32" s="108" t="n">
        <v>16.8</v>
      </c>
      <c r="AB32" s="108"/>
      <c r="AC32" s="108" t="n">
        <v>17.8</v>
      </c>
      <c r="AD32" s="108"/>
      <c r="AE32" s="108" t="n">
        <v>17.8</v>
      </c>
      <c r="AF32" s="108"/>
      <c r="AG32" s="108" t="n">
        <v>17.3</v>
      </c>
      <c r="AH32" s="108"/>
      <c r="AI32" s="108" t="n">
        <v>17.3</v>
      </c>
      <c r="AJ32" s="108"/>
      <c r="AK32" s="108" t="n">
        <v>17.6</v>
      </c>
      <c r="AL32" s="108"/>
      <c r="AM32" s="89"/>
    </row>
    <row r="33" customFormat="false" ht="15.75" hidden="false" customHeight="false" outlineLevel="0" collapsed="false">
      <c r="A33" s="14" t="s">
        <v>71</v>
      </c>
      <c r="E33" s="112" t="n">
        <f aca="false">-101.5-150</f>
        <v>-251.5</v>
      </c>
      <c r="F33" s="86"/>
      <c r="G33" s="86"/>
      <c r="H33" s="86"/>
      <c r="I33" s="86" t="n">
        <v>-8</v>
      </c>
      <c r="J33" s="86"/>
      <c r="K33" s="112" t="n">
        <f aca="false">-17.5-3.8</f>
        <v>-21.3</v>
      </c>
      <c r="L33" s="86"/>
      <c r="M33" s="86" t="n">
        <v>-15.8</v>
      </c>
      <c r="N33" s="86"/>
      <c r="O33" s="86" t="n">
        <v>-12.1</v>
      </c>
      <c r="P33" s="108"/>
      <c r="Q33" s="108" t="n">
        <v>-8.7</v>
      </c>
      <c r="R33" s="108"/>
      <c r="S33" s="108" t="n">
        <v>-8.4</v>
      </c>
      <c r="T33" s="108"/>
      <c r="U33" s="108" t="n">
        <v>-13.6</v>
      </c>
      <c r="V33" s="108"/>
      <c r="W33" s="108" t="n">
        <v>-9.9</v>
      </c>
      <c r="X33" s="108"/>
      <c r="Y33" s="108" t="n">
        <v>-8.7</v>
      </c>
      <c r="Z33" s="108"/>
      <c r="AA33" s="108" t="n">
        <v>-6.5</v>
      </c>
      <c r="AB33" s="108"/>
      <c r="AC33" s="108" t="n">
        <v>-5.8</v>
      </c>
      <c r="AD33" s="108"/>
      <c r="AE33" s="108" t="n">
        <v>-6.2</v>
      </c>
      <c r="AF33" s="108"/>
      <c r="AG33" s="108" t="n">
        <v>-11.7</v>
      </c>
      <c r="AH33" s="108"/>
      <c r="AI33" s="113" t="n">
        <f aca="false">-4-3.8</f>
        <v>-7.8</v>
      </c>
      <c r="AJ33" s="108"/>
      <c r="AK33" s="108" t="n">
        <v>-4.8</v>
      </c>
      <c r="AL33" s="108"/>
      <c r="AM33" s="89"/>
    </row>
    <row r="34" customFormat="false" ht="15.75" hidden="false" customHeight="false" outlineLevel="0" collapsed="false">
      <c r="A34" s="14" t="s">
        <v>68</v>
      </c>
      <c r="E34" s="109" t="n">
        <f aca="false">-62.9+0.9</f>
        <v>-62</v>
      </c>
      <c r="F34" s="86"/>
      <c r="G34" s="86"/>
      <c r="H34" s="86"/>
      <c r="I34" s="109" t="n">
        <v>-6.5</v>
      </c>
      <c r="J34" s="86"/>
      <c r="K34" s="110" t="n">
        <f aca="false">-5.8+3.2</f>
        <v>-2.6</v>
      </c>
      <c r="L34" s="86"/>
      <c r="M34" s="109" t="n">
        <v>-5.4</v>
      </c>
      <c r="N34" s="86"/>
      <c r="O34" s="109" t="n">
        <v>-5</v>
      </c>
      <c r="P34" s="108"/>
      <c r="Q34" s="109" t="n">
        <v>-5.5</v>
      </c>
      <c r="R34" s="86"/>
      <c r="S34" s="109" t="n">
        <v>-4.8</v>
      </c>
      <c r="T34" s="86"/>
      <c r="U34" s="109" t="n">
        <v>-4.7</v>
      </c>
      <c r="V34" s="86"/>
      <c r="W34" s="109" t="n">
        <v>-4.9</v>
      </c>
      <c r="X34" s="108"/>
      <c r="Y34" s="109" t="n">
        <v>-5.1</v>
      </c>
      <c r="Z34" s="86"/>
      <c r="AA34" s="109" t="n">
        <v>-5.3</v>
      </c>
      <c r="AB34" s="86"/>
      <c r="AC34" s="109" t="n">
        <v>-5.3</v>
      </c>
      <c r="AD34" s="86"/>
      <c r="AE34" s="109" t="n">
        <v>-4.5</v>
      </c>
      <c r="AF34" s="108"/>
      <c r="AG34" s="109" t="n">
        <v>-5.3</v>
      </c>
      <c r="AH34" s="86"/>
      <c r="AI34" s="109" t="n">
        <v>-5.8</v>
      </c>
      <c r="AJ34" s="86"/>
      <c r="AK34" s="109" t="n">
        <v>-5.3</v>
      </c>
      <c r="AL34" s="86"/>
      <c r="AM34" s="89"/>
    </row>
    <row r="35" customFormat="false" ht="15.75" hidden="false" customHeight="false" outlineLevel="0" collapsed="false">
      <c r="A35" s="14" t="s">
        <v>72</v>
      </c>
      <c r="E35" s="111" t="n">
        <f aca="false">SUM(E32:E34)</f>
        <v>-102.2</v>
      </c>
      <c r="F35" s="87"/>
      <c r="G35" s="87"/>
      <c r="H35" s="87"/>
      <c r="I35" s="111" t="n">
        <f aca="false">SUM(I32:I34)</f>
        <v>2.8</v>
      </c>
      <c r="J35" s="87"/>
      <c r="K35" s="111" t="n">
        <f aca="false">SUM(K32:K34)</f>
        <v>-9.1</v>
      </c>
      <c r="L35" s="87"/>
      <c r="M35" s="111" t="n">
        <f aca="false">SUM(M32:M34)</f>
        <v>-7.3</v>
      </c>
      <c r="N35" s="87"/>
      <c r="O35" s="111" t="n">
        <f aca="false">SUM(O32:O34)</f>
        <v>-1.2</v>
      </c>
      <c r="P35" s="89"/>
      <c r="Q35" s="111" t="n">
        <f aca="false">SUM(Q32:Q34)</f>
        <v>2.1</v>
      </c>
      <c r="R35" s="87"/>
      <c r="S35" s="111" t="n">
        <f aca="false">SUM(S32:S34)</f>
        <v>1.5</v>
      </c>
      <c r="T35" s="87"/>
      <c r="U35" s="111" t="n">
        <f aca="false">SUM(U32:U34)</f>
        <v>-2.5</v>
      </c>
      <c r="V35" s="87"/>
      <c r="W35" s="111" t="n">
        <f aca="false">SUM(W32:W34)</f>
        <v>0.799999999999999</v>
      </c>
      <c r="X35" s="89"/>
      <c r="Y35" s="111" t="n">
        <f aca="false">SUM(Y32:Y34)</f>
        <v>2.3</v>
      </c>
      <c r="Z35" s="87"/>
      <c r="AA35" s="111" t="n">
        <f aca="false">SUM(AA32:AA34)</f>
        <v>5</v>
      </c>
      <c r="AB35" s="87"/>
      <c r="AC35" s="111" t="n">
        <f aca="false">SUM(AC32:AC34)</f>
        <v>6.7</v>
      </c>
      <c r="AD35" s="87"/>
      <c r="AE35" s="111" t="n">
        <f aca="false">SUM(AE32:AE34)</f>
        <v>7.1</v>
      </c>
      <c r="AF35" s="89"/>
      <c r="AG35" s="111" t="n">
        <f aca="false">SUM(AG32:AG34)</f>
        <v>0.300000000000002</v>
      </c>
      <c r="AH35" s="87"/>
      <c r="AI35" s="111" t="n">
        <f aca="false">SUM(AI32:AI34)</f>
        <v>3.7</v>
      </c>
      <c r="AJ35" s="87"/>
      <c r="AK35" s="111" t="n">
        <f aca="false">SUM(AK32:AK34)</f>
        <v>7.5</v>
      </c>
      <c r="AL35" s="87"/>
      <c r="AM35" s="89" t="n">
        <f aca="false">SUM(E35:AK35)</f>
        <v>-82.5</v>
      </c>
    </row>
    <row r="36" customFormat="false" ht="15.75" hidden="false" customHeight="false" outlineLevel="0" collapsed="false">
      <c r="A36" s="73"/>
    </row>
    <row r="37" customFormat="false" ht="16.5" hidden="false" customHeight="false" outlineLevel="0" collapsed="false">
      <c r="A37" s="91" t="s">
        <v>65</v>
      </c>
      <c r="E37" s="114" t="n">
        <f aca="false">+E30+E35</f>
        <v>-9.60000000000001</v>
      </c>
      <c r="I37" s="114" t="n">
        <f aca="false">+I30+I35</f>
        <v>-5.1</v>
      </c>
      <c r="K37" s="114" t="n">
        <f aca="false">+K30+K35</f>
        <v>-42.4</v>
      </c>
      <c r="M37" s="114" t="n">
        <f aca="false">+M30+M35</f>
        <v>-26.2</v>
      </c>
      <c r="O37" s="114" t="n">
        <f aca="false">+O30+O35</f>
        <v>18.5</v>
      </c>
      <c r="Q37" s="114" t="n">
        <f aca="false">+Q30+Q35</f>
        <v>18.6</v>
      </c>
      <c r="S37" s="114" t="n">
        <f aca="false">+S30+S35</f>
        <v>12.6</v>
      </c>
      <c r="U37" s="114" t="n">
        <f aca="false">+U30+U35</f>
        <v>31.5</v>
      </c>
      <c r="V37" s="60"/>
      <c r="W37" s="114" t="n">
        <f aca="false">+W30+W35</f>
        <v>-10.9</v>
      </c>
      <c r="X37" s="60"/>
      <c r="Y37" s="114" t="n">
        <f aca="false">+Y30+Y35</f>
        <v>-16.1</v>
      </c>
      <c r="Z37" s="60"/>
      <c r="AA37" s="114" t="n">
        <f aca="false">+AA30+AA35</f>
        <v>-1.9</v>
      </c>
      <c r="AC37" s="114" t="n">
        <f aca="false">+AC30+AC35</f>
        <v>0.100000000000003</v>
      </c>
      <c r="AE37" s="114" t="n">
        <f aca="false">+AE30+AE35</f>
        <v>-13.3</v>
      </c>
      <c r="AG37" s="114" t="n">
        <f aca="false">+AG30+AG35</f>
        <v>-8.4</v>
      </c>
      <c r="AI37" s="114" t="n">
        <f aca="false">+AI30+AI35</f>
        <v>-16</v>
      </c>
      <c r="AK37" s="114" t="n">
        <f aca="false">+AK30+AK35</f>
        <v>8.10000000000001</v>
      </c>
      <c r="AM37" s="114" t="n">
        <f aca="false">+AM30+AM35</f>
        <v>-60.5</v>
      </c>
    </row>
    <row r="38" customFormat="false" ht="16.5" hidden="false" customHeight="false" outlineLevel="0" collapsed="false">
      <c r="A38" s="73"/>
    </row>
    <row r="39" customFormat="false" ht="15.75" hidden="false" customHeight="false" outlineLevel="0" collapsed="false">
      <c r="A39" s="73"/>
    </row>
    <row r="40" customFormat="false" ht="15.75" hidden="false" customHeight="false" outlineLevel="0" collapsed="false">
      <c r="A40" s="103" t="s">
        <v>73</v>
      </c>
    </row>
  </sheetData>
  <mergeCells count="3">
    <mergeCell ref="I1:AL1"/>
    <mergeCell ref="I2:M2"/>
    <mergeCell ref="O2:AL2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2001-06-23T19:51:53Z</dcterms:created>
  <dc:creator>carolyn_barrett</dc:creator>
  <dc:description/>
  <dc:language>en-US</dc:language>
  <cp:lastModifiedBy>tgeacco</cp:lastModifiedBy>
  <cp:lastPrinted>2001-11-16T18:02:48Z</cp:lastPrinted>
  <dcterms:modified xsi:type="dcterms:W3CDTF">2001-11-16T18:16:51Z</dcterms:modified>
  <cp:revision>0</cp:revision>
  <dc:subject/>
  <dc:title/>
</cp:coreProperties>
</file>