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<sst xmlns="http://schemas.openxmlformats.org/spreadsheetml/2006/main" count="21" uniqueCount="18">
  <si>
    <t xml:space="preserve">Trunkline LNG Company</t>
  </si>
  <si>
    <t xml:space="preserve">Daily Inventory &amp; Sendout Analysis  for March, 2001</t>
  </si>
  <si>
    <t xml:space="preserve">Terminal BTU -  1.124</t>
  </si>
  <si>
    <t xml:space="preserve">Customer: Enron</t>
  </si>
  <si>
    <t xml:space="preserve">Delivery</t>
  </si>
  <si>
    <t xml:space="preserve">Begin</t>
  </si>
  <si>
    <t xml:space="preserve">Volume</t>
  </si>
  <si>
    <t xml:space="preserve">Ct #12618</t>
  </si>
  <si>
    <t xml:space="preserve">Ct#16264</t>
  </si>
  <si>
    <t xml:space="preserve">Total </t>
  </si>
  <si>
    <t xml:space="preserve">Reduce</t>
  </si>
  <si>
    <t xml:space="preserve">Ending</t>
  </si>
  <si>
    <t xml:space="preserve">Date</t>
  </si>
  <si>
    <t xml:space="preserve">Inventory</t>
  </si>
  <si>
    <t xml:space="preserve">Received</t>
  </si>
  <si>
    <t xml:space="preserve">Sendout</t>
  </si>
  <si>
    <t xml:space="preserve">Fuel</t>
  </si>
  <si>
    <t xml:space="preserve">Invent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</si>
</sst>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mm/dd/yy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0" width="10.32"/>
    <col collapsed="false" customWidth="true" hidden="false" outlineLevel="0" max="4" min="4" style="0" width="10.2"/>
    <col collapsed="false" customWidth="true" hidden="false" outlineLevel="0" max="5" min="5" style="0" width="11.77"/>
    <col collapsed="false" customWidth="true" hidden="false" outlineLevel="0" max="6" min="6" style="0" width="10.32"/>
    <col collapsed="false" customWidth="true" hidden="false" outlineLevel="0" max="9" min="9" style="0" width="10.43"/>
  </cols>
  <sheetData>
    <row r="1" customFormat="false" ht="13.2" hidden="false" customHeight="false" outlineLevel="0" collapsed="false">
      <c r="A1" s="1" t="s">
        <v>0</v>
      </c>
    </row>
    <row r="2" customFormat="false" ht="13.2" hidden="false" customHeight="false" outlineLevel="0" collapsed="false">
      <c r="A2" s="1" t="s">
        <v>1</v>
      </c>
    </row>
    <row r="3" customFormat="false" ht="13.2" hidden="false" customHeight="false" outlineLevel="0" collapsed="false">
      <c r="A3" s="1"/>
    </row>
    <row r="4" customFormat="false" ht="13.2" hidden="false" customHeight="false" outlineLevel="0" collapsed="false">
      <c r="A4" s="1" t="s">
        <v>2</v>
      </c>
    </row>
    <row r="6" customFormat="false" ht="13.2" hidden="false" customHeight="false" outlineLevel="0" collapsed="false">
      <c r="A6" s="2" t="s">
        <v>3</v>
      </c>
      <c r="C6" s="3"/>
      <c r="D6" s="3"/>
      <c r="E6" s="3"/>
      <c r="F6" s="3"/>
      <c r="G6" s="3"/>
      <c r="H6" s="3"/>
      <c r="I6" s="4"/>
    </row>
    <row r="7" customFormat="false" ht="13.2" hidden="false" customHeight="false" outlineLevel="0" collapsed="false">
      <c r="B7" s="4"/>
      <c r="C7" s="3"/>
      <c r="D7" s="3"/>
      <c r="E7" s="3"/>
      <c r="F7" s="3"/>
      <c r="G7" s="3"/>
      <c r="H7" s="3"/>
      <c r="I7" s="4"/>
    </row>
    <row r="8" customFormat="false" ht="13.2" hidden="false" customHeight="false" outlineLevel="0" collapsed="false">
      <c r="B8" s="5"/>
      <c r="C8" s="2"/>
      <c r="D8" s="5"/>
      <c r="E8" s="5"/>
      <c r="F8" s="5"/>
      <c r="G8" s="2"/>
      <c r="H8" s="2"/>
      <c r="I8" s="5"/>
    </row>
    <row r="9" customFormat="false" ht="13.2" hidden="false" customHeight="false" outlineLevel="0" collapsed="false">
      <c r="A9" s="6" t="s">
        <v>4</v>
      </c>
      <c r="B9" s="7" t="s">
        <v>5</v>
      </c>
      <c r="C9" s="8" t="s">
        <v>6</v>
      </c>
      <c r="D9" s="9" t="s">
        <v>7</v>
      </c>
      <c r="E9" s="9" t="s">
        <v>8</v>
      </c>
      <c r="F9" s="8" t="s">
        <v>9</v>
      </c>
      <c r="G9" s="9"/>
      <c r="H9" s="9" t="s">
        <v>10</v>
      </c>
      <c r="I9" s="10" t="s">
        <v>11</v>
      </c>
    </row>
    <row r="10" customFormat="false" ht="13.2" hidden="false" customHeight="false" outlineLevel="0" collapsed="false">
      <c r="A10" s="11" t="s">
        <v>12</v>
      </c>
      <c r="B10" s="7" t="s">
        <v>13</v>
      </c>
      <c r="C10" s="8" t="s">
        <v>14</v>
      </c>
      <c r="D10" s="8" t="s">
        <v>15</v>
      </c>
      <c r="E10" s="8" t="s">
        <v>15</v>
      </c>
      <c r="F10" s="8" t="s">
        <v>15</v>
      </c>
      <c r="G10" s="8" t="s">
        <v>16</v>
      </c>
      <c r="H10" s="8" t="s">
        <v>17</v>
      </c>
      <c r="I10" s="7" t="s">
        <v>13</v>
      </c>
    </row>
    <row r="11" customFormat="false" ht="13.2" hidden="false" customHeight="false" outlineLevel="0" collapsed="false">
      <c r="A11" s="12" t="n">
        <v>36951</v>
      </c>
      <c r="B11" s="13" t="n">
        <v>3160200</v>
      </c>
      <c r="C11" s="14"/>
      <c r="D11" s="14" t="n">
        <v>186317</v>
      </c>
      <c r="E11" s="14" t="n">
        <v>0</v>
      </c>
      <c r="F11" s="14" t="n">
        <f aca="false">+D11+E11</f>
        <v>186317</v>
      </c>
      <c r="G11" s="13" t="n">
        <f aca="false">ROUND((F11/(1-0.0175)*0.0175),0)</f>
        <v>3319</v>
      </c>
      <c r="H11" s="14" t="n">
        <f aca="false">G11+F11</f>
        <v>189636</v>
      </c>
      <c r="I11" s="13" t="n">
        <f aca="false">B11+C11-H11</f>
        <v>2970564</v>
      </c>
    </row>
    <row r="12" customFormat="false" ht="13.2" hidden="false" customHeight="false" outlineLevel="0" collapsed="false">
      <c r="A12" s="12" t="n">
        <f aca="false">A11+1</f>
        <v>36952</v>
      </c>
      <c r="B12" s="13" t="n">
        <f aca="false">I11</f>
        <v>2970564</v>
      </c>
      <c r="C12" s="14"/>
      <c r="D12" s="14" t="n">
        <v>186152</v>
      </c>
      <c r="E12" s="14" t="n">
        <v>0</v>
      </c>
      <c r="F12" s="14" t="n">
        <f aca="false">+D12+E12</f>
        <v>186152</v>
      </c>
      <c r="G12" s="13" t="n">
        <f aca="false">ROUND((F12/(1-0.0175)*0.0175),0)</f>
        <v>3316</v>
      </c>
      <c r="H12" s="14" t="n">
        <f aca="false">G12+F12</f>
        <v>189468</v>
      </c>
      <c r="I12" s="13" t="n">
        <f aca="false">B12+C12-H12</f>
        <v>2781096</v>
      </c>
    </row>
    <row r="13" customFormat="false" ht="13.2" hidden="false" customHeight="false" outlineLevel="0" collapsed="false">
      <c r="A13" s="12" t="n">
        <f aca="false">A12+1</f>
        <v>36953</v>
      </c>
      <c r="B13" s="13" t="n">
        <f aca="false">I12</f>
        <v>2781096</v>
      </c>
      <c r="C13" s="14"/>
      <c r="D13" s="14" t="n">
        <v>186152</v>
      </c>
      <c r="E13" s="14" t="n">
        <v>0</v>
      </c>
      <c r="F13" s="14" t="n">
        <f aca="false">+D13+E13</f>
        <v>186152</v>
      </c>
      <c r="G13" s="13" t="n">
        <f aca="false">ROUND((F13/(1-0.0175)*0.0175),0)</f>
        <v>3316</v>
      </c>
      <c r="H13" s="14" t="n">
        <f aca="false">G13+F13</f>
        <v>189468</v>
      </c>
      <c r="I13" s="13" t="n">
        <f aca="false">B13+C13-H13</f>
        <v>2591628</v>
      </c>
    </row>
    <row r="14" customFormat="false" ht="13.2" hidden="false" customHeight="false" outlineLevel="0" collapsed="false">
      <c r="A14" s="12" t="n">
        <f aca="false">A13+1</f>
        <v>36954</v>
      </c>
      <c r="B14" s="13" t="n">
        <f aca="false">I13</f>
        <v>2591628</v>
      </c>
      <c r="C14" s="14"/>
      <c r="D14" s="14" t="n">
        <v>186152</v>
      </c>
      <c r="E14" s="14" t="n">
        <v>0</v>
      </c>
      <c r="F14" s="14" t="n">
        <f aca="false">+D14+E14</f>
        <v>186152</v>
      </c>
      <c r="G14" s="13" t="n">
        <f aca="false">ROUND((F14/(1-0.0175)*0.0175),0)</f>
        <v>3316</v>
      </c>
      <c r="H14" s="14" t="n">
        <f aca="false">G14+F14</f>
        <v>189468</v>
      </c>
      <c r="I14" s="13" t="n">
        <f aca="false">B14+C14-H14</f>
        <v>2402160</v>
      </c>
    </row>
    <row r="15" customFormat="false" ht="13.2" hidden="false" customHeight="false" outlineLevel="0" collapsed="false">
      <c r="A15" s="12" t="n">
        <f aca="false">A14+1</f>
        <v>36955</v>
      </c>
      <c r="B15" s="13" t="n">
        <f aca="false">I14</f>
        <v>2402160</v>
      </c>
      <c r="C15" s="14"/>
      <c r="D15" s="14" t="n">
        <v>186152</v>
      </c>
      <c r="E15" s="14" t="n">
        <v>0</v>
      </c>
      <c r="F15" s="14" t="n">
        <f aca="false">+D15+E15</f>
        <v>186152</v>
      </c>
      <c r="G15" s="13" t="n">
        <f aca="false">ROUND((F15/(1-0.0175)*0.0175),0)</f>
        <v>3316</v>
      </c>
      <c r="H15" s="14" t="n">
        <f aca="false">G15+F15</f>
        <v>189468</v>
      </c>
      <c r="I15" s="13" t="n">
        <f aca="false">B15+C15-H15</f>
        <v>2212692</v>
      </c>
    </row>
    <row r="16" customFormat="false" ht="13.2" hidden="false" customHeight="false" outlineLevel="0" collapsed="false">
      <c r="A16" s="12" t="n">
        <f aca="false">A15+1</f>
        <v>36956</v>
      </c>
      <c r="B16" s="13" t="n">
        <f aca="false">I15</f>
        <v>2212692</v>
      </c>
      <c r="C16" s="14"/>
      <c r="D16" s="14" t="n">
        <v>186152</v>
      </c>
      <c r="E16" s="14" t="n">
        <v>0</v>
      </c>
      <c r="F16" s="14" t="n">
        <f aca="false">+D16+E16</f>
        <v>186152</v>
      </c>
      <c r="G16" s="13" t="n">
        <f aca="false">ROUND((F16/(1-0.0175)*0.0175),0)</f>
        <v>3316</v>
      </c>
      <c r="H16" s="14" t="n">
        <f aca="false">G16+F16</f>
        <v>189468</v>
      </c>
      <c r="I16" s="13" t="n">
        <f aca="false">B16+C16-H16</f>
        <v>2023224</v>
      </c>
    </row>
    <row r="17" customFormat="false" ht="13.2" hidden="false" customHeight="false" outlineLevel="0" collapsed="false">
      <c r="A17" s="12" t="n">
        <f aca="false">A16+1</f>
        <v>36957</v>
      </c>
      <c r="B17" s="13" t="n">
        <f aca="false">I16</f>
        <v>2023224</v>
      </c>
      <c r="C17" s="14"/>
      <c r="D17" s="14" t="n">
        <v>185152</v>
      </c>
      <c r="E17" s="14" t="n">
        <v>0</v>
      </c>
      <c r="F17" s="14" t="n">
        <f aca="false">+D17+E17</f>
        <v>185152</v>
      </c>
      <c r="G17" s="13" t="n">
        <f aca="false">ROUND((F17/(1-0.0175)*0.0175),0)</f>
        <v>3298</v>
      </c>
      <c r="H17" s="14" t="n">
        <f aca="false">G17+F17</f>
        <v>188450</v>
      </c>
      <c r="I17" s="13" t="n">
        <f aca="false">B17+C17-H17</f>
        <v>1834774</v>
      </c>
    </row>
    <row r="18" customFormat="false" ht="13.2" hidden="false" customHeight="false" outlineLevel="0" collapsed="false">
      <c r="A18" s="12" t="n">
        <f aca="false">A17+1</f>
        <v>36958</v>
      </c>
      <c r="B18" s="13" t="n">
        <f aca="false">I17</f>
        <v>1834774</v>
      </c>
      <c r="C18" s="14"/>
      <c r="D18" s="14" t="n">
        <v>179960</v>
      </c>
      <c r="E18" s="15" t="n">
        <v>0</v>
      </c>
      <c r="F18" s="14" t="n">
        <f aca="false">+D18+E18</f>
        <v>179960</v>
      </c>
      <c r="G18" s="13" t="n">
        <f aca="false">ROUND((F18/(1-0.0175)*0.0175),0)</f>
        <v>3205</v>
      </c>
      <c r="H18" s="14" t="n">
        <f aca="false">G18+F18</f>
        <v>183165</v>
      </c>
      <c r="I18" s="13" t="n">
        <f aca="false">B18+C18-H18</f>
        <v>1651609</v>
      </c>
    </row>
    <row r="19" customFormat="false" ht="13.2" hidden="false" customHeight="false" outlineLevel="0" collapsed="false">
      <c r="A19" s="12" t="n">
        <f aca="false">A18+1</f>
        <v>36959</v>
      </c>
      <c r="B19" s="13" t="n">
        <f aca="false">I18</f>
        <v>1651609</v>
      </c>
      <c r="C19" s="14" t="n">
        <v>0</v>
      </c>
      <c r="D19" s="14" t="n">
        <v>186464</v>
      </c>
      <c r="E19" s="15" t="n">
        <v>0</v>
      </c>
      <c r="F19" s="14" t="n">
        <f aca="false">+D19+E19</f>
        <v>186464</v>
      </c>
      <c r="G19" s="13" t="n">
        <f aca="false">ROUND((F19/(1-0.0175)*0.0175),0)</f>
        <v>3321</v>
      </c>
      <c r="H19" s="14" t="n">
        <f aca="false">G19+F19</f>
        <v>189785</v>
      </c>
      <c r="I19" s="13" t="n">
        <f aca="false">B19+C19-H19</f>
        <v>1461824</v>
      </c>
    </row>
    <row r="20" customFormat="false" ht="13.2" hidden="false" customHeight="false" outlineLevel="0" collapsed="false">
      <c r="A20" s="12" t="n">
        <f aca="false">A19+1</f>
        <v>36960</v>
      </c>
      <c r="B20" s="13" t="n">
        <f aca="false">I19</f>
        <v>1461824</v>
      </c>
      <c r="C20" s="14" t="n">
        <v>0</v>
      </c>
      <c r="D20" s="14" t="n">
        <v>186464</v>
      </c>
      <c r="E20" s="15" t="n">
        <v>0</v>
      </c>
      <c r="F20" s="14" t="n">
        <f aca="false">+D20+E20</f>
        <v>186464</v>
      </c>
      <c r="G20" s="13" t="n">
        <f aca="false">ROUND((F20/(1-0.0175)*0.0175),0)</f>
        <v>3321</v>
      </c>
      <c r="H20" s="14" t="n">
        <f aca="false">G20+F20</f>
        <v>189785</v>
      </c>
      <c r="I20" s="13" t="n">
        <f aca="false">B20+C20-H20</f>
        <v>1272039</v>
      </c>
    </row>
    <row r="21" customFormat="false" ht="13.2" hidden="false" customHeight="false" outlineLevel="0" collapsed="false">
      <c r="A21" s="12" t="n">
        <f aca="false">A20+1</f>
        <v>36961</v>
      </c>
      <c r="B21" s="13" t="n">
        <f aca="false">I20</f>
        <v>1272039</v>
      </c>
      <c r="C21" s="14"/>
      <c r="D21" s="14" t="n">
        <v>186464</v>
      </c>
      <c r="E21" s="15" t="n">
        <v>0</v>
      </c>
      <c r="F21" s="14" t="n">
        <f aca="false">+D21+E21</f>
        <v>186464</v>
      </c>
      <c r="G21" s="13" t="n">
        <f aca="false">ROUND((F21/(1-0.0175)*0.0175),0)</f>
        <v>3321</v>
      </c>
      <c r="H21" s="14" t="n">
        <f aca="false">G21+F21</f>
        <v>189785</v>
      </c>
      <c r="I21" s="13" t="n">
        <f aca="false">B21+C21-H21</f>
        <v>1082254</v>
      </c>
    </row>
    <row r="22" customFormat="false" ht="13.2" hidden="false" customHeight="false" outlineLevel="0" collapsed="false">
      <c r="A22" s="12" t="n">
        <f aca="false">A21+1</f>
        <v>36962</v>
      </c>
      <c r="B22" s="13" t="n">
        <f aca="false">I21</f>
        <v>1082254</v>
      </c>
      <c r="C22" s="14" t="n">
        <v>2702390</v>
      </c>
      <c r="D22" s="14" t="n">
        <v>186464</v>
      </c>
      <c r="E22" s="15" t="n">
        <v>0</v>
      </c>
      <c r="F22" s="14" t="n">
        <f aca="false">+D22+E22</f>
        <v>186464</v>
      </c>
      <c r="G22" s="13" t="n">
        <f aca="false">ROUND((F22/(1-0.0175)*0.0175),0)</f>
        <v>3321</v>
      </c>
      <c r="H22" s="14" t="n">
        <f aca="false">G22+F22</f>
        <v>189785</v>
      </c>
      <c r="I22" s="13" t="n">
        <f aca="false">B22+C22-H22</f>
        <v>3594859</v>
      </c>
    </row>
    <row r="23" customFormat="false" ht="13.2" hidden="false" customHeight="false" outlineLevel="0" collapsed="false">
      <c r="A23" s="12" t="n">
        <f aca="false">A22+1</f>
        <v>36963</v>
      </c>
      <c r="B23" s="13" t="n">
        <f aca="false">I22</f>
        <v>3594859</v>
      </c>
      <c r="C23" s="14"/>
      <c r="D23" s="14" t="n">
        <v>186464</v>
      </c>
      <c r="E23" s="15" t="n">
        <v>0</v>
      </c>
      <c r="F23" s="14" t="n">
        <f aca="false">+D23+E23</f>
        <v>186464</v>
      </c>
      <c r="G23" s="13" t="n">
        <f aca="false">ROUND((F23/(1-0.0175)*0.0175),0)</f>
        <v>3321</v>
      </c>
      <c r="H23" s="14" t="n">
        <f aca="false">G23+F23</f>
        <v>189785</v>
      </c>
      <c r="I23" s="13" t="n">
        <f aca="false">B23+C23-H23</f>
        <v>3405074</v>
      </c>
    </row>
    <row r="24" customFormat="false" ht="13.2" hidden="false" customHeight="false" outlineLevel="0" collapsed="false">
      <c r="A24" s="12" t="n">
        <f aca="false">A23+1</f>
        <v>36964</v>
      </c>
      <c r="B24" s="13" t="n">
        <f aca="false">I23</f>
        <v>3405074</v>
      </c>
      <c r="C24" s="14"/>
      <c r="D24" s="14" t="n">
        <v>186464</v>
      </c>
      <c r="E24" s="15" t="n">
        <v>0</v>
      </c>
      <c r="F24" s="14" t="n">
        <f aca="false">+D24+E24</f>
        <v>186464</v>
      </c>
      <c r="G24" s="13" t="n">
        <f aca="false">ROUND((F24/(1-0.0175)*0.0175),0)</f>
        <v>3321</v>
      </c>
      <c r="H24" s="14" t="n">
        <f aca="false">G24+F24</f>
        <v>189785</v>
      </c>
      <c r="I24" s="13" t="n">
        <f aca="false">B24+C24-H24</f>
        <v>3215289</v>
      </c>
    </row>
    <row r="25" customFormat="false" ht="13.2" hidden="false" customHeight="false" outlineLevel="0" collapsed="false">
      <c r="A25" s="12" t="n">
        <f aca="false">A24+1</f>
        <v>36965</v>
      </c>
      <c r="B25" s="13" t="n">
        <f aca="false">I24</f>
        <v>3215289</v>
      </c>
      <c r="C25" s="14"/>
      <c r="D25" s="14" t="n">
        <v>186464</v>
      </c>
      <c r="E25" s="15" t="n">
        <v>0</v>
      </c>
      <c r="F25" s="14" t="n">
        <f aca="false">+D25+E25</f>
        <v>186464</v>
      </c>
      <c r="G25" s="13" t="n">
        <f aca="false">ROUND((F25/(1-0.0175)*0.0175),0)</f>
        <v>3321</v>
      </c>
      <c r="H25" s="14" t="n">
        <f aca="false">G25+F25</f>
        <v>189785</v>
      </c>
      <c r="I25" s="13" t="n">
        <f aca="false">B25+C25-H25</f>
        <v>3025504</v>
      </c>
    </row>
    <row r="26" customFormat="false" ht="13.2" hidden="false" customHeight="false" outlineLevel="0" collapsed="false">
      <c r="A26" s="12" t="n">
        <f aca="false">A25+1</f>
        <v>36966</v>
      </c>
      <c r="B26" s="13" t="n">
        <f aca="false">I25</f>
        <v>3025504</v>
      </c>
      <c r="C26" s="14"/>
      <c r="D26" s="14" t="n">
        <v>186112</v>
      </c>
      <c r="E26" s="15" t="n">
        <v>0</v>
      </c>
      <c r="F26" s="14" t="n">
        <f aca="false">+D26+E26</f>
        <v>186112</v>
      </c>
      <c r="G26" s="13" t="n">
        <f aca="false">ROUND((F26/(1-0.0175)*0.0175),0)</f>
        <v>3315</v>
      </c>
      <c r="H26" s="14" t="n">
        <f aca="false">G26+F26</f>
        <v>189427</v>
      </c>
      <c r="I26" s="13" t="n">
        <f aca="false">B26+C26-H26</f>
        <v>2836077</v>
      </c>
    </row>
    <row r="27" customFormat="false" ht="13.2" hidden="false" customHeight="false" outlineLevel="0" collapsed="false">
      <c r="A27" s="12" t="n">
        <f aca="false">A26+1</f>
        <v>36967</v>
      </c>
      <c r="B27" s="13" t="n">
        <f aca="false">I26</f>
        <v>2836077</v>
      </c>
      <c r="C27" s="14"/>
      <c r="D27" s="14" t="n">
        <v>186112</v>
      </c>
      <c r="E27" s="15" t="n">
        <v>0</v>
      </c>
      <c r="F27" s="14" t="n">
        <f aca="false">+D27+E27</f>
        <v>186112</v>
      </c>
      <c r="G27" s="13" t="n">
        <f aca="false">ROUND((F27/(1-0.0175)*0.0175),0)</f>
        <v>3315</v>
      </c>
      <c r="H27" s="14" t="n">
        <f aca="false">G27+F27</f>
        <v>189427</v>
      </c>
      <c r="I27" s="13" t="n">
        <f aca="false">B27+C27-H27</f>
        <v>2646650</v>
      </c>
    </row>
    <row r="28" customFormat="false" ht="13.2" hidden="false" customHeight="false" outlineLevel="0" collapsed="false">
      <c r="A28" s="12" t="n">
        <f aca="false">A27+1</f>
        <v>36968</v>
      </c>
      <c r="B28" s="13" t="n">
        <f aca="false">I27</f>
        <v>2646650</v>
      </c>
      <c r="C28" s="14"/>
      <c r="D28" s="14" t="n">
        <v>186112</v>
      </c>
      <c r="E28" s="15" t="n">
        <v>0</v>
      </c>
      <c r="F28" s="14" t="n">
        <f aca="false">+D28+E28</f>
        <v>186112</v>
      </c>
      <c r="G28" s="13" t="n">
        <f aca="false">ROUND((F28/(1-0.0175)*0.0175),0)</f>
        <v>3315</v>
      </c>
      <c r="H28" s="14" t="n">
        <f aca="false">G28+F28</f>
        <v>189427</v>
      </c>
      <c r="I28" s="13" t="n">
        <f aca="false">B28+C28-H28</f>
        <v>2457223</v>
      </c>
    </row>
    <row r="29" customFormat="false" ht="13.2" hidden="false" customHeight="false" outlineLevel="0" collapsed="false">
      <c r="A29" s="12" t="n">
        <f aca="false">A28+1</f>
        <v>36969</v>
      </c>
      <c r="B29" s="13" t="n">
        <f aca="false">I28</f>
        <v>2457223</v>
      </c>
      <c r="C29" s="14"/>
      <c r="D29" s="14" t="n">
        <v>186112</v>
      </c>
      <c r="E29" s="15" t="n">
        <v>0</v>
      </c>
      <c r="F29" s="14" t="n">
        <f aca="false">+D29+E29</f>
        <v>186112</v>
      </c>
      <c r="G29" s="13" t="n">
        <f aca="false">ROUND((F29/(1-0.0175)*0.0175),0)</f>
        <v>3315</v>
      </c>
      <c r="H29" s="14" t="n">
        <f aca="false">G29+F29</f>
        <v>189427</v>
      </c>
      <c r="I29" s="13" t="n">
        <f aca="false">B29+C29-H29</f>
        <v>2267796</v>
      </c>
    </row>
    <row r="30" customFormat="false" ht="13.2" hidden="false" customHeight="false" outlineLevel="0" collapsed="false">
      <c r="A30" s="12" t="n">
        <f aca="false">A29+1</f>
        <v>36970</v>
      </c>
      <c r="B30" s="13" t="n">
        <f aca="false">I29</f>
        <v>2267796</v>
      </c>
      <c r="C30" s="14"/>
      <c r="D30" s="14" t="n">
        <v>186112</v>
      </c>
      <c r="E30" s="15" t="n">
        <v>0</v>
      </c>
      <c r="F30" s="14" t="n">
        <f aca="false">+D30+E30</f>
        <v>186112</v>
      </c>
      <c r="G30" s="13" t="n">
        <f aca="false">ROUND((F30/(1-0.0175)*0.0175),0)</f>
        <v>3315</v>
      </c>
      <c r="H30" s="14" t="n">
        <f aca="false">G30+F30</f>
        <v>189427</v>
      </c>
      <c r="I30" s="13" t="n">
        <f aca="false">B30+C30-H30</f>
        <v>2078369</v>
      </c>
    </row>
    <row r="31" customFormat="false" ht="13.2" hidden="false" customHeight="false" outlineLevel="0" collapsed="false">
      <c r="A31" s="12" t="n">
        <f aca="false">A30+1</f>
        <v>36971</v>
      </c>
      <c r="B31" s="13" t="n">
        <f aca="false">I30</f>
        <v>2078369</v>
      </c>
      <c r="C31" s="14"/>
      <c r="D31" s="14" t="n">
        <v>186112</v>
      </c>
      <c r="E31" s="15" t="n">
        <v>0</v>
      </c>
      <c r="F31" s="14" t="n">
        <f aca="false">+D31+E31</f>
        <v>186112</v>
      </c>
      <c r="G31" s="13" t="n">
        <f aca="false">ROUND((F31/(1-0.0175)*0.0175),0)</f>
        <v>3315</v>
      </c>
      <c r="H31" s="14" t="n">
        <f aca="false">G31+F31</f>
        <v>189427</v>
      </c>
      <c r="I31" s="13" t="n">
        <f aca="false">B31+C31-H31</f>
        <v>1888942</v>
      </c>
    </row>
    <row r="32" customFormat="false" ht="13.2" hidden="false" customHeight="false" outlineLevel="0" collapsed="false">
      <c r="A32" s="12" t="n">
        <f aca="false">A31+1</f>
        <v>36972</v>
      </c>
      <c r="B32" s="13" t="n">
        <f aca="false">I31</f>
        <v>1888942</v>
      </c>
      <c r="C32" s="14"/>
      <c r="D32" s="14" t="n">
        <v>186489</v>
      </c>
      <c r="E32" s="15" t="n">
        <v>0</v>
      </c>
      <c r="F32" s="14" t="n">
        <f aca="false">+D32+E32</f>
        <v>186489</v>
      </c>
      <c r="G32" s="13" t="n">
        <f aca="false">ROUND((F32/(1-0.0175)*0.0175),0)</f>
        <v>3322</v>
      </c>
      <c r="H32" s="14" t="n">
        <f aca="false">G32+F32</f>
        <v>189811</v>
      </c>
      <c r="I32" s="13" t="n">
        <f aca="false">B32+C32-H32</f>
        <v>1699131</v>
      </c>
    </row>
    <row r="33" customFormat="false" ht="13.2" hidden="false" customHeight="false" outlineLevel="0" collapsed="false">
      <c r="A33" s="12" t="n">
        <f aca="false">A32+1</f>
        <v>36973</v>
      </c>
      <c r="B33" s="13" t="n">
        <f aca="false">I32</f>
        <v>1699131</v>
      </c>
      <c r="C33" s="14"/>
      <c r="D33" s="14" t="n">
        <v>186075</v>
      </c>
      <c r="E33" s="15" t="n">
        <v>0</v>
      </c>
      <c r="F33" s="14" t="n">
        <f aca="false">+D33+E33</f>
        <v>186075</v>
      </c>
      <c r="G33" s="13" t="n">
        <f aca="false">ROUND((F33/(1-0.0175)*0.0175),0)</f>
        <v>3314</v>
      </c>
      <c r="H33" s="14" t="n">
        <f aca="false">G33+F33</f>
        <v>189389</v>
      </c>
      <c r="I33" s="13" t="n">
        <f aca="false">B33+C33-H33</f>
        <v>1509742</v>
      </c>
    </row>
    <row r="34" customFormat="false" ht="13.2" hidden="false" customHeight="false" outlineLevel="0" collapsed="false">
      <c r="A34" s="12" t="n">
        <f aca="false">A33+1</f>
        <v>36974</v>
      </c>
      <c r="B34" s="13" t="n">
        <f aca="false">I33</f>
        <v>1509742</v>
      </c>
      <c r="C34" s="14"/>
      <c r="D34" s="14" t="n">
        <v>186075</v>
      </c>
      <c r="E34" s="15" t="n">
        <v>0</v>
      </c>
      <c r="F34" s="14" t="n">
        <f aca="false">+D34+E34</f>
        <v>186075</v>
      </c>
      <c r="G34" s="13" t="n">
        <f aca="false">ROUND((F34/(1-0.0175)*0.0175),0)</f>
        <v>3314</v>
      </c>
      <c r="H34" s="14" t="n">
        <f aca="false">G34+F34</f>
        <v>189389</v>
      </c>
      <c r="I34" s="13" t="n">
        <f aca="false">B34+C34-H34</f>
        <v>1320353</v>
      </c>
    </row>
    <row r="35" customFormat="false" ht="13.2" hidden="false" customHeight="false" outlineLevel="0" collapsed="false">
      <c r="A35" s="12" t="n">
        <f aca="false">A34+1</f>
        <v>36975</v>
      </c>
      <c r="B35" s="13" t="n">
        <f aca="false">I34</f>
        <v>1320353</v>
      </c>
      <c r="C35" s="14"/>
      <c r="D35" s="14" t="n">
        <v>186075</v>
      </c>
      <c r="E35" s="15" t="n">
        <v>0</v>
      </c>
      <c r="F35" s="14" t="n">
        <f aca="false">+D35+E35</f>
        <v>186075</v>
      </c>
      <c r="G35" s="13" t="n">
        <f aca="false">ROUND((F35/(1-0.0175)*0.0175),0)</f>
        <v>3314</v>
      </c>
      <c r="H35" s="14" t="n">
        <f aca="false">G35+F35</f>
        <v>189389</v>
      </c>
      <c r="I35" s="13" t="n">
        <f aca="false">B35+C35-H35</f>
        <v>1130964</v>
      </c>
    </row>
    <row r="36" customFormat="false" ht="13.2" hidden="false" customHeight="false" outlineLevel="0" collapsed="false">
      <c r="A36" s="12" t="n">
        <f aca="false">A35+1</f>
        <v>36976</v>
      </c>
      <c r="B36" s="13" t="n">
        <f aca="false">I35</f>
        <v>1130964</v>
      </c>
      <c r="C36" s="14"/>
      <c r="D36" s="14" t="n">
        <v>191575</v>
      </c>
      <c r="E36" s="15" t="n">
        <v>0</v>
      </c>
      <c r="F36" s="14" t="n">
        <f aca="false">+D36+E36</f>
        <v>191575</v>
      </c>
      <c r="G36" s="13" t="n">
        <f aca="false">ROUND((F36/(1-0.0175)*0.0175),0)</f>
        <v>3412</v>
      </c>
      <c r="H36" s="14" t="n">
        <f aca="false">G36+F36</f>
        <v>194987</v>
      </c>
      <c r="I36" s="13" t="n">
        <f aca="false">B36+C36-H36</f>
        <v>935977</v>
      </c>
    </row>
    <row r="37" customFormat="false" ht="13.2" hidden="false" customHeight="false" outlineLevel="0" collapsed="false">
      <c r="A37" s="12" t="n">
        <f aca="false">A36+1</f>
        <v>36977</v>
      </c>
      <c r="B37" s="13" t="n">
        <f aca="false">I36</f>
        <v>935977</v>
      </c>
      <c r="C37" s="14"/>
      <c r="D37" s="14" t="n">
        <v>187175</v>
      </c>
      <c r="E37" s="15" t="n">
        <v>0</v>
      </c>
      <c r="F37" s="14" t="n">
        <f aca="false">+D37+E37</f>
        <v>187175</v>
      </c>
      <c r="G37" s="13" t="n">
        <f aca="false">ROUND((F37/(1-0.0175)*0.0175),0)</f>
        <v>3334</v>
      </c>
      <c r="H37" s="14" t="n">
        <f aca="false">G37+F37</f>
        <v>190509</v>
      </c>
      <c r="I37" s="13" t="n">
        <f aca="false">B37+C37-H37</f>
        <v>745468</v>
      </c>
    </row>
    <row r="38" customFormat="false" ht="13.2" hidden="false" customHeight="false" outlineLevel="0" collapsed="false">
      <c r="A38" s="12" t="n">
        <f aca="false">A37+1</f>
        <v>36978</v>
      </c>
      <c r="B38" s="13" t="n">
        <f aca="false">I37</f>
        <v>745468</v>
      </c>
      <c r="C38" s="14"/>
      <c r="D38" s="14" t="n">
        <v>187175</v>
      </c>
      <c r="E38" s="15" t="n">
        <v>0</v>
      </c>
      <c r="F38" s="14" t="n">
        <f aca="false">+D38+E38</f>
        <v>187175</v>
      </c>
      <c r="G38" s="13" t="n">
        <f aca="false">ROUND((F38/(1-0.0175)*0.0175),0)</f>
        <v>3334</v>
      </c>
      <c r="H38" s="14" t="n">
        <f aca="false">G38+F38</f>
        <v>190509</v>
      </c>
      <c r="I38" s="13" t="n">
        <f aca="false">B38+C38-H38</f>
        <v>554959</v>
      </c>
    </row>
    <row r="39" customFormat="false" ht="13.2" hidden="false" customHeight="false" outlineLevel="0" collapsed="false">
      <c r="A39" s="12" t="n">
        <f aca="false">A38+1</f>
        <v>36979</v>
      </c>
      <c r="B39" s="13" t="n">
        <f aca="false">I38</f>
        <v>554959</v>
      </c>
      <c r="C39" s="14"/>
      <c r="D39" s="14" t="n">
        <v>187175</v>
      </c>
      <c r="E39" s="15" t="n">
        <v>0</v>
      </c>
      <c r="F39" s="14" t="n">
        <f aca="false">+D39+E39</f>
        <v>187175</v>
      </c>
      <c r="G39" s="13" t="n">
        <f aca="false">ROUND((F39/(1-0.0175)*0.0175),0)</f>
        <v>3334</v>
      </c>
      <c r="H39" s="14" t="n">
        <f aca="false">G39+F39</f>
        <v>190509</v>
      </c>
      <c r="I39" s="13" t="n">
        <f aca="false">B39+C39-H39</f>
        <v>364450</v>
      </c>
    </row>
    <row r="40" customFormat="false" ht="13.2" hidden="false" customHeight="false" outlineLevel="0" collapsed="false">
      <c r="A40" s="12" t="n">
        <f aca="false">A39+1</f>
        <v>36980</v>
      </c>
      <c r="B40" s="13" t="n">
        <f aca="false">I39</f>
        <v>364450</v>
      </c>
      <c r="C40" s="14"/>
      <c r="D40" s="14" t="n">
        <v>187179</v>
      </c>
      <c r="E40" s="15" t="n">
        <v>0</v>
      </c>
      <c r="F40" s="14" t="n">
        <f aca="false">+D40+E40</f>
        <v>187179</v>
      </c>
      <c r="G40" s="13" t="n">
        <f aca="false">ROUND((F40/(1-0.0175)*0.0175),0)</f>
        <v>3334</v>
      </c>
      <c r="H40" s="14" t="n">
        <f aca="false">G40+F40</f>
        <v>190513</v>
      </c>
      <c r="I40" s="13" t="n">
        <f aca="false">B40+C40-H40</f>
        <v>173937</v>
      </c>
    </row>
    <row r="41" customFormat="false" ht="13.2" hidden="false" customHeight="false" outlineLevel="0" collapsed="false">
      <c r="A41" s="12" t="n">
        <f aca="false">A40+1</f>
        <v>36981</v>
      </c>
      <c r="B41" s="13" t="n">
        <f aca="false">I40</f>
        <v>173937</v>
      </c>
      <c r="C41" s="14"/>
      <c r="D41" s="14" t="n">
        <v>187198</v>
      </c>
      <c r="E41" s="15" t="n">
        <v>0</v>
      </c>
      <c r="F41" s="14" t="n">
        <f aca="false">+D41+E41</f>
        <v>187198</v>
      </c>
      <c r="G41" s="13" t="n">
        <f aca="false">ROUND((F41/(1-0.0175)*0.0175),0)</f>
        <v>3334</v>
      </c>
      <c r="H41" s="14" t="n">
        <f aca="false">G41+F41</f>
        <v>190532</v>
      </c>
      <c r="I41" s="13" t="n">
        <f aca="false">B41+C41-H41</f>
        <v>-16595</v>
      </c>
    </row>
    <row r="42" customFormat="false" ht="13.2" hidden="false" customHeight="false" outlineLevel="0" collapsed="false">
      <c r="B42" s="13"/>
      <c r="C42" s="14" t="n">
        <f aca="false">SUM(C11:C41)</f>
        <v>2702390</v>
      </c>
      <c r="D42" s="14" t="n">
        <f aca="false">SUM(D11:D41)</f>
        <v>5776300</v>
      </c>
      <c r="E42" s="14" t="n">
        <f aca="false">SUM(E11:E41)</f>
        <v>0</v>
      </c>
      <c r="F42" s="14" t="n">
        <f aca="false">SUM(F11:F41)</f>
        <v>5776300</v>
      </c>
      <c r="G42" s="14" t="n">
        <f aca="false">SUM(G11:G41)</f>
        <v>102885</v>
      </c>
      <c r="H42" s="14" t="n">
        <f aca="false">SUM(H11:H41)</f>
        <v>5879185</v>
      </c>
      <c r="I42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2000-09-29T12:24:45Z</dcterms:created>
  <dc:creator>Duke Power Company</dc:creator>
  <dc:description/>
  <dc:language>en-US</dc:language>
  <cp:lastModifiedBy>Duke Power Company</cp:lastModifiedBy>
  <cp:lastPrinted>2000-09-29T12:27:03Z</cp:lastPrinted>
  <dcterms:modified xsi:type="dcterms:W3CDTF">2001-04-06T16:25:14Z</dcterms:modified>
  <cp:revision>0</cp:revision>
  <dc:subject/>
  <dc:title/>
</cp:coreProperties>
</file>