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<sst xmlns="http://schemas.openxmlformats.org/spreadsheetml/2006/main" count="46" uniqueCount="34">
  <si>
    <t xml:space="preserve">TABLE 1</t>
  </si>
  <si>
    <t xml:space="preserve">Quote for ______ @ 12PM</t>
  </si>
  <si>
    <t xml:space="preserve">Ruger</t>
  </si>
  <si>
    <t xml:space="preserve">Del Pt.:</t>
  </si>
  <si>
    <t xml:space="preserve">Citizens City Gate</t>
  </si>
  <si>
    <t xml:space="preserve">Meter</t>
  </si>
  <si>
    <t xml:space="preserve">Citygate</t>
  </si>
  <si>
    <t xml:space="preserve">San Juan</t>
  </si>
  <si>
    <t xml:space="preserve">Rounded</t>
  </si>
  <si>
    <t xml:space="preserve">NYMEX</t>
  </si>
  <si>
    <t xml:space="preserve">EPSJ</t>
  </si>
  <si>
    <t xml:space="preserve">Fuel</t>
  </si>
  <si>
    <t xml:space="preserve">El Paso </t>
  </si>
  <si>
    <t xml:space="preserve">CUC </t>
  </si>
  <si>
    <t xml:space="preserve">Final Price</t>
  </si>
  <si>
    <t xml:space="preserve">SJ monthly</t>
  </si>
  <si>
    <t xml:space="preserve">SJ Avg</t>
  </si>
  <si>
    <t xml:space="preserve">City Gate</t>
  </si>
  <si>
    <t xml:space="preserve">City Gate </t>
  </si>
  <si>
    <t xml:space="preserve">Days/</t>
  </si>
  <si>
    <t xml:space="preserve">Volumes</t>
  </si>
  <si>
    <t xml:space="preserve">Volumes </t>
  </si>
  <si>
    <t xml:space="preserve">Volume</t>
  </si>
  <si>
    <t xml:space="preserve">Basis</t>
  </si>
  <si>
    <t xml:space="preserve">Price</t>
  </si>
  <si>
    <t xml:space="preserve">Adj Price</t>
  </si>
  <si>
    <t xml:space="preserve">Transport</t>
  </si>
  <si>
    <t xml:space="preserve">Adder</t>
  </si>
  <si>
    <t xml:space="preserve">Monthly</t>
  </si>
  <si>
    <t xml:space="preserve">Avg Price</t>
  </si>
  <si>
    <t xml:space="preserve">Month</t>
  </si>
  <si>
    <t xml:space="preserve">MMBtu/Mo</t>
  </si>
  <si>
    <t xml:space="preserve">MMBtu/d</t>
  </si>
  <si>
    <t xml:space="preserve">$/MMBtu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</si>
</sst>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0"/>
    <numFmt numFmtId="167" formatCode="[$-409]m/d/yyyy"/>
    <numFmt numFmtId="168" formatCode="[$-409]h:mm\ AM/PM"/>
    <numFmt numFmtId="169" formatCode="[$-409]mmm\-yy"/>
    <numFmt numFmtId="170" formatCode="[$-409]#,##0_);\(#,##0\)"/>
    <numFmt numFmtId="171" formatCode="0.000"/>
    <numFmt numFmtId="172" formatCode="0.00"/>
    <numFmt numFmtId="173" formatCode="\$#,##0.00"/>
    <numFmt numFmtId="174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8" hidden="false" customHeight="false" outlineLevel="0" collapsed="false">
      <c r="G2" s="1"/>
      <c r="H2" s="2" t="s">
        <v>0</v>
      </c>
    </row>
    <row r="7" customFormat="false" ht="12.75" hidden="false" customHeight="false" outlineLevel="0" collapsed="false">
      <c r="A7" s="3" t="s">
        <v>1</v>
      </c>
      <c r="B7" s="4" t="s">
        <v>2</v>
      </c>
      <c r="E7" s="5" t="n">
        <v>36934</v>
      </c>
      <c r="F7" s="6" t="n">
        <v>0.510416666666667</v>
      </c>
    </row>
    <row r="8" customFormat="false" ht="13.5" hidden="false" customHeight="false" outlineLevel="0" collapsed="false">
      <c r="A8" s="3" t="s">
        <v>3</v>
      </c>
      <c r="B8" s="3" t="s">
        <v>4</v>
      </c>
      <c r="C8" s="7"/>
      <c r="D8" s="8"/>
      <c r="E8" s="8"/>
      <c r="F8" s="8"/>
      <c r="G8" s="8"/>
      <c r="H8" s="8"/>
      <c r="I8" s="8"/>
    </row>
    <row r="9" customFormat="false" ht="12.75" hidden="false" customHeight="false" outlineLevel="0" collapsed="false">
      <c r="A9" s="9"/>
      <c r="B9" s="10"/>
      <c r="C9" s="11" t="s">
        <v>5</v>
      </c>
      <c r="D9" s="11" t="s">
        <v>6</v>
      </c>
      <c r="E9" s="11" t="s">
        <v>7</v>
      </c>
      <c r="F9" s="12"/>
      <c r="G9" s="11" t="s">
        <v>8</v>
      </c>
      <c r="H9" s="11" t="s">
        <v>9</v>
      </c>
      <c r="I9" s="12"/>
      <c r="J9" s="13" t="s">
        <v>10</v>
      </c>
      <c r="K9" s="13" t="s">
        <v>11</v>
      </c>
      <c r="L9" s="13" t="s">
        <v>12</v>
      </c>
      <c r="M9" s="13" t="s">
        <v>13</v>
      </c>
      <c r="N9" s="13" t="s">
        <v>14</v>
      </c>
      <c r="O9" s="12" t="s">
        <v>15</v>
      </c>
      <c r="P9" s="12" t="s">
        <v>16</v>
      </c>
      <c r="Q9" s="11" t="s">
        <v>17</v>
      </c>
      <c r="R9" s="11" t="s">
        <v>18</v>
      </c>
    </row>
    <row r="10" customFormat="false" ht="12.75" hidden="false" customHeight="false" outlineLevel="0" collapsed="false">
      <c r="A10" s="14"/>
      <c r="B10" s="15" t="s">
        <v>19</v>
      </c>
      <c r="C10" s="15" t="s">
        <v>20</v>
      </c>
      <c r="D10" s="15" t="s">
        <v>20</v>
      </c>
      <c r="E10" s="15" t="s">
        <v>21</v>
      </c>
      <c r="F10" s="15" t="s">
        <v>22</v>
      </c>
      <c r="G10" s="15" t="s">
        <v>22</v>
      </c>
      <c r="H10" s="15"/>
      <c r="I10" s="15" t="s">
        <v>23</v>
      </c>
      <c r="J10" s="15" t="s">
        <v>24</v>
      </c>
      <c r="K10" s="15" t="s">
        <v>25</v>
      </c>
      <c r="L10" s="15" t="s">
        <v>26</v>
      </c>
      <c r="M10" s="15" t="s">
        <v>27</v>
      </c>
      <c r="N10" s="15" t="s">
        <v>17</v>
      </c>
      <c r="O10" s="4" t="s">
        <v>20</v>
      </c>
      <c r="P10" s="4" t="s">
        <v>24</v>
      </c>
      <c r="Q10" s="3" t="s">
        <v>28</v>
      </c>
      <c r="R10" s="3" t="s">
        <v>29</v>
      </c>
    </row>
    <row r="11" customFormat="false" ht="13.5" hidden="false" customHeight="false" outlineLevel="0" collapsed="false">
      <c r="A11" s="16" t="s">
        <v>30</v>
      </c>
      <c r="B11" s="17" t="s">
        <v>30</v>
      </c>
      <c r="C11" s="18" t="s">
        <v>31</v>
      </c>
      <c r="D11" s="18" t="s">
        <v>31</v>
      </c>
      <c r="E11" s="18" t="s">
        <v>31</v>
      </c>
      <c r="F11" s="17" t="s">
        <v>32</v>
      </c>
      <c r="G11" s="17" t="s">
        <v>32</v>
      </c>
      <c r="H11" s="17" t="s">
        <v>33</v>
      </c>
      <c r="I11" s="17" t="s">
        <v>33</v>
      </c>
      <c r="J11" s="17" t="s">
        <v>33</v>
      </c>
      <c r="K11" s="17"/>
      <c r="L11" s="17"/>
      <c r="M11" s="17"/>
      <c r="N11" s="17"/>
      <c r="O11" s="19"/>
      <c r="P11" s="19"/>
      <c r="Q11" s="3" t="s">
        <v>20</v>
      </c>
      <c r="R11" s="19"/>
    </row>
    <row r="12" customFormat="false" ht="15" hidden="false" customHeight="false" outlineLevel="0" collapsed="false">
      <c r="A12" s="20"/>
      <c r="B12" s="21"/>
      <c r="C12" s="22"/>
      <c r="D12" s="23"/>
      <c r="E12" s="23"/>
      <c r="F12" s="1"/>
      <c r="G12" s="1"/>
      <c r="H12" s="24"/>
      <c r="I12" s="25"/>
      <c r="J12" s="25"/>
      <c r="K12" s="25"/>
      <c r="L12" s="26"/>
      <c r="M12" s="26"/>
      <c r="N12" s="25"/>
      <c r="O12" s="27"/>
      <c r="P12" s="27"/>
      <c r="Q12" s="27"/>
      <c r="R12" s="28"/>
    </row>
    <row r="13" customFormat="false" ht="15" hidden="false" customHeight="false" outlineLevel="0" collapsed="false">
      <c r="A13" s="20" t="n">
        <v>36982</v>
      </c>
      <c r="B13" s="29" t="n">
        <v>30</v>
      </c>
      <c r="C13" s="22" t="n">
        <v>3500</v>
      </c>
      <c r="D13" s="23" t="n">
        <f aca="false">C13/(1-0.0204)</f>
        <v>3572.88689260923</v>
      </c>
      <c r="E13" s="23" t="n">
        <f aca="false">D13/(1-0.0388)</f>
        <v>3717.11079131214</v>
      </c>
      <c r="F13" s="1" t="n">
        <f aca="false">E13/B13</f>
        <v>123.903693043738</v>
      </c>
      <c r="G13" s="1" t="n">
        <v>125</v>
      </c>
      <c r="H13" s="24"/>
      <c r="I13" s="30"/>
      <c r="J13" s="31" t="n">
        <f aca="false">H13+I13</f>
        <v>0</v>
      </c>
      <c r="K13" s="25" t="n">
        <f aca="false">J13/(1-0.0388)</f>
        <v>0</v>
      </c>
      <c r="L13" s="26" t="n">
        <v>0.03</v>
      </c>
      <c r="M13" s="26" t="n">
        <v>0.25</v>
      </c>
      <c r="N13" s="25" t="n">
        <f aca="false">K13+L13+M13</f>
        <v>0.28</v>
      </c>
      <c r="O13" s="32" t="n">
        <f aca="false">G13*B13</f>
        <v>3750</v>
      </c>
      <c r="P13" s="33" t="n">
        <f aca="false">J13*G13*B13</f>
        <v>0</v>
      </c>
      <c r="Q13" s="34" t="n">
        <f aca="false">G13*(1-0.0388)*B13</f>
        <v>3604.5</v>
      </c>
      <c r="R13" s="35" t="n">
        <f aca="false">Q13*N13</f>
        <v>1009.26</v>
      </c>
    </row>
    <row r="14" customFormat="false" ht="15" hidden="false" customHeight="false" outlineLevel="0" collapsed="false">
      <c r="A14" s="20" t="n">
        <v>37012</v>
      </c>
      <c r="B14" s="21" t="n">
        <v>31</v>
      </c>
      <c r="C14" s="22" t="n">
        <v>3400</v>
      </c>
      <c r="D14" s="23" t="n">
        <f aca="false">C14/(1-0.0204)</f>
        <v>3470.80440996325</v>
      </c>
      <c r="E14" s="23" t="n">
        <f aca="false">D14/(1-0.0388)</f>
        <v>3610.90762584608</v>
      </c>
      <c r="F14" s="1" t="n">
        <f aca="false">E14/B14</f>
        <v>116.480891156325</v>
      </c>
      <c r="G14" s="1" t="n">
        <v>115</v>
      </c>
      <c r="H14" s="24"/>
      <c r="I14" s="30"/>
      <c r="J14" s="31" t="n">
        <f aca="false">H14+I14</f>
        <v>0</v>
      </c>
      <c r="K14" s="25" t="n">
        <f aca="false">J14/(1-0.0388)</f>
        <v>0</v>
      </c>
      <c r="L14" s="26" t="n">
        <v>0.03</v>
      </c>
      <c r="M14" s="26" t="n">
        <v>0.25</v>
      </c>
      <c r="N14" s="25" t="n">
        <f aca="false">K14+L14+M14</f>
        <v>0.28</v>
      </c>
      <c r="O14" s="32" t="n">
        <f aca="false">G14*B14</f>
        <v>3565</v>
      </c>
      <c r="P14" s="33" t="n">
        <f aca="false">J14*G14*B14</f>
        <v>0</v>
      </c>
      <c r="Q14" s="34" t="n">
        <f aca="false">G14*(1-0.0388)*B14</f>
        <v>3426.678</v>
      </c>
      <c r="R14" s="35" t="n">
        <f aca="false">Q14*N14</f>
        <v>959.46984</v>
      </c>
    </row>
    <row r="15" customFormat="false" ht="15" hidden="false" customHeight="false" outlineLevel="0" collapsed="false">
      <c r="A15" s="20" t="n">
        <v>37043</v>
      </c>
      <c r="B15" s="21" t="n">
        <v>30</v>
      </c>
      <c r="C15" s="22" t="n">
        <v>3400</v>
      </c>
      <c r="D15" s="23" t="n">
        <f aca="false">C15/(1-0.0204)</f>
        <v>3470.80440996325</v>
      </c>
      <c r="E15" s="23" t="n">
        <f aca="false">D15/(1-0.0388)</f>
        <v>3610.90762584608</v>
      </c>
      <c r="F15" s="1" t="n">
        <f aca="false">E15/B15</f>
        <v>120.363587528203</v>
      </c>
      <c r="G15" s="1" t="n">
        <v>120</v>
      </c>
      <c r="H15" s="24"/>
      <c r="I15" s="30"/>
      <c r="J15" s="31" t="n">
        <f aca="false">H15+I15</f>
        <v>0</v>
      </c>
      <c r="K15" s="25" t="n">
        <f aca="false">J15/(1-0.0388)</f>
        <v>0</v>
      </c>
      <c r="L15" s="26" t="n">
        <v>0.03</v>
      </c>
      <c r="M15" s="26" t="n">
        <v>0.25</v>
      </c>
      <c r="N15" s="25" t="n">
        <f aca="false">K15+L15+M15</f>
        <v>0.28</v>
      </c>
      <c r="O15" s="32" t="n">
        <f aca="false">G15*B15</f>
        <v>3600</v>
      </c>
      <c r="P15" s="33" t="n">
        <f aca="false">J15*G15*B15</f>
        <v>0</v>
      </c>
      <c r="Q15" s="34" t="n">
        <f aca="false">G15*(1-0.0388)*B15</f>
        <v>3460.32</v>
      </c>
      <c r="R15" s="35" t="n">
        <f aca="false">Q15*N15</f>
        <v>968.8896</v>
      </c>
    </row>
    <row r="16" customFormat="false" ht="15" hidden="false" customHeight="false" outlineLevel="0" collapsed="false">
      <c r="A16" s="20" t="n">
        <v>37073</v>
      </c>
      <c r="B16" s="21" t="n">
        <v>31</v>
      </c>
      <c r="C16" s="22" t="n">
        <v>3000</v>
      </c>
      <c r="D16" s="23" t="n">
        <f aca="false">C16/(1-0.0204)</f>
        <v>3062.47447937934</v>
      </c>
      <c r="E16" s="23" t="n">
        <f aca="false">D16/(1-0.0388)</f>
        <v>3186.09496398183</v>
      </c>
      <c r="F16" s="1" t="n">
        <f aca="false">E16/B16</f>
        <v>102.77725690264</v>
      </c>
      <c r="G16" s="1" t="n">
        <v>105</v>
      </c>
      <c r="H16" s="24"/>
      <c r="I16" s="30"/>
      <c r="J16" s="31" t="n">
        <f aca="false">H16+I16</f>
        <v>0</v>
      </c>
      <c r="K16" s="25" t="n">
        <f aca="false">J16/(1-0.0388)</f>
        <v>0</v>
      </c>
      <c r="L16" s="26" t="n">
        <v>0.03</v>
      </c>
      <c r="M16" s="26" t="n">
        <v>0.25</v>
      </c>
      <c r="N16" s="25" t="n">
        <f aca="false">K16+L16+M16</f>
        <v>0.28</v>
      </c>
      <c r="O16" s="32" t="n">
        <f aca="false">G16*B16</f>
        <v>3255</v>
      </c>
      <c r="P16" s="33" t="n">
        <f aca="false">J16*G16*B16</f>
        <v>0</v>
      </c>
      <c r="Q16" s="34" t="n">
        <f aca="false">G16*(1-0.0388)*B16</f>
        <v>3128.706</v>
      </c>
      <c r="R16" s="35" t="n">
        <f aca="false">Q16*N16</f>
        <v>876.03768</v>
      </c>
    </row>
    <row r="17" customFormat="false" ht="15" hidden="false" customHeight="false" outlineLevel="0" collapsed="false">
      <c r="A17" s="20" t="n">
        <v>37104</v>
      </c>
      <c r="B17" s="21" t="n">
        <v>31</v>
      </c>
      <c r="C17" s="22" t="n">
        <v>3400</v>
      </c>
      <c r="D17" s="23" t="n">
        <f aca="false">C17/(1-0.0204)</f>
        <v>3470.80440996325</v>
      </c>
      <c r="E17" s="23" t="n">
        <f aca="false">D17/(1-0.0388)</f>
        <v>3610.90762584608</v>
      </c>
      <c r="F17" s="1" t="n">
        <f aca="false">E17/B17</f>
        <v>116.480891156325</v>
      </c>
      <c r="G17" s="1" t="n">
        <v>115</v>
      </c>
      <c r="H17" s="24"/>
      <c r="I17" s="30"/>
      <c r="J17" s="31" t="n">
        <f aca="false">H17+I17</f>
        <v>0</v>
      </c>
      <c r="K17" s="25" t="n">
        <f aca="false">J17/(1-0.0388)</f>
        <v>0</v>
      </c>
      <c r="L17" s="26" t="n">
        <v>0.03</v>
      </c>
      <c r="M17" s="26" t="n">
        <v>0.25</v>
      </c>
      <c r="N17" s="25" t="n">
        <f aca="false">K17+L17+M17</f>
        <v>0.28</v>
      </c>
      <c r="O17" s="32" t="n">
        <f aca="false">G17*B17</f>
        <v>3565</v>
      </c>
      <c r="P17" s="33" t="n">
        <f aca="false">J17*G17*B17</f>
        <v>0</v>
      </c>
      <c r="Q17" s="34" t="n">
        <f aca="false">G17*(1-0.0388)*B17</f>
        <v>3426.678</v>
      </c>
      <c r="R17" s="35" t="n">
        <f aca="false">Q17*N17</f>
        <v>959.46984</v>
      </c>
    </row>
    <row r="18" customFormat="false" ht="15" hidden="false" customHeight="false" outlineLevel="0" collapsed="false">
      <c r="A18" s="20" t="n">
        <v>37135</v>
      </c>
      <c r="B18" s="21" t="n">
        <v>30</v>
      </c>
      <c r="C18" s="22" t="n">
        <v>3400</v>
      </c>
      <c r="D18" s="23" t="n">
        <f aca="false">C18/(1-0.0204)</f>
        <v>3470.80440996325</v>
      </c>
      <c r="E18" s="23" t="n">
        <f aca="false">D18/(1-0.0388)</f>
        <v>3610.90762584608</v>
      </c>
      <c r="F18" s="1" t="n">
        <f aca="false">E18/B18</f>
        <v>120.363587528203</v>
      </c>
      <c r="G18" s="1" t="n">
        <v>120</v>
      </c>
      <c r="H18" s="24"/>
      <c r="I18" s="30"/>
      <c r="J18" s="31" t="n">
        <f aca="false">H18+I18</f>
        <v>0</v>
      </c>
      <c r="K18" s="25" t="n">
        <f aca="false">J18/(1-0.0388)</f>
        <v>0</v>
      </c>
      <c r="L18" s="26" t="n">
        <v>0.03</v>
      </c>
      <c r="M18" s="26" t="n">
        <v>0.25</v>
      </c>
      <c r="N18" s="25" t="n">
        <f aca="false">K18+L18+M18</f>
        <v>0.28</v>
      </c>
      <c r="O18" s="32" t="n">
        <f aca="false">G18*B18</f>
        <v>3600</v>
      </c>
      <c r="P18" s="33" t="n">
        <f aca="false">J18*G18*B18</f>
        <v>0</v>
      </c>
      <c r="Q18" s="34" t="n">
        <f aca="false">G18*(1-0.0388)*B18</f>
        <v>3460.32</v>
      </c>
      <c r="R18" s="35" t="n">
        <f aca="false">Q18*N18</f>
        <v>968.8896</v>
      </c>
    </row>
    <row r="19" customFormat="false" ht="15" hidden="false" customHeight="false" outlineLevel="0" collapsed="false">
      <c r="A19" s="20" t="n">
        <v>37165</v>
      </c>
      <c r="B19" s="21" t="n">
        <v>31</v>
      </c>
      <c r="C19" s="22" t="n">
        <v>4000</v>
      </c>
      <c r="D19" s="23" t="n">
        <f aca="false">C19/(1-0.0204)</f>
        <v>4083.29930583912</v>
      </c>
      <c r="E19" s="23" t="n">
        <f aca="false">D19/(1-0.0388)</f>
        <v>4248.12661864245</v>
      </c>
      <c r="F19" s="1" t="n">
        <f aca="false">E19/B19</f>
        <v>137.036342536853</v>
      </c>
      <c r="G19" s="1" t="n">
        <v>135</v>
      </c>
      <c r="H19" s="24"/>
      <c r="I19" s="30"/>
      <c r="J19" s="31" t="n">
        <f aca="false">H19+I19</f>
        <v>0</v>
      </c>
      <c r="K19" s="25" t="n">
        <f aca="false">J19/(1-0.0388)</f>
        <v>0</v>
      </c>
      <c r="L19" s="26" t="n">
        <v>0.03</v>
      </c>
      <c r="M19" s="26" t="n">
        <v>0.25</v>
      </c>
      <c r="N19" s="25" t="n">
        <f aca="false">K19+L19+M19</f>
        <v>0.28</v>
      </c>
      <c r="O19" s="32" t="n">
        <f aca="false">G19*B19</f>
        <v>4185</v>
      </c>
      <c r="P19" s="33" t="n">
        <f aca="false">J19*G19*B19</f>
        <v>0</v>
      </c>
      <c r="Q19" s="34" t="n">
        <f aca="false">G19*(1-0.0388)*B19</f>
        <v>4022.622</v>
      </c>
      <c r="R19" s="35" t="n">
        <f aca="false">Q19*N19</f>
        <v>1126.33416</v>
      </c>
    </row>
    <row r="20" customFormat="false" ht="15.75" hidden="false" customHeight="false" outlineLevel="0" collapsed="false">
      <c r="A20" s="20"/>
      <c r="B20" s="21"/>
      <c r="C20" s="22"/>
      <c r="D20" s="23"/>
      <c r="E20" s="23"/>
      <c r="F20" s="1"/>
      <c r="G20" s="1"/>
      <c r="H20" s="24"/>
      <c r="I20" s="30"/>
      <c r="J20" s="31"/>
      <c r="K20" s="25"/>
      <c r="L20" s="26"/>
      <c r="M20" s="26"/>
      <c r="N20" s="25"/>
    </row>
    <row r="21" customFormat="false" ht="15.75" hidden="false" customHeight="false" outlineLevel="0" collapsed="false">
      <c r="A21" s="20"/>
      <c r="B21" s="21"/>
      <c r="C21" s="22"/>
      <c r="D21" s="23"/>
      <c r="G21" s="1"/>
      <c r="H21" s="24"/>
      <c r="I21" s="30"/>
      <c r="J21" s="31"/>
      <c r="K21" s="25"/>
      <c r="L21" s="26"/>
      <c r="M21" s="26"/>
      <c r="N21" s="25"/>
      <c r="O21" s="32" t="n">
        <f aca="false">SUM(O13:O19)</f>
        <v>25520</v>
      </c>
      <c r="P21" s="33" t="n">
        <f aca="false">SUM(P13:P19)/O21</f>
        <v>0</v>
      </c>
      <c r="Q21" s="36" t="n">
        <f aca="false">SUM(Q13:Q19)</f>
        <v>24529.824</v>
      </c>
      <c r="R21" s="37" t="n">
        <f aca="false">SUM(R13:R19)/Q21</f>
        <v>0.28</v>
      </c>
    </row>
    <row r="22" customFormat="false" ht="15" hidden="false" customHeight="false" outlineLevel="0" collapsed="false">
      <c r="A22" s="20"/>
      <c r="C22" s="22"/>
      <c r="D22" s="23"/>
      <c r="E22" s="23"/>
      <c r="F22" s="1"/>
      <c r="G22" s="1"/>
      <c r="H22" s="24"/>
      <c r="I22" s="30"/>
      <c r="J22" s="31"/>
      <c r="K22" s="25"/>
      <c r="L22" s="26"/>
      <c r="M22" s="26"/>
      <c r="N22" s="25"/>
      <c r="O22" s="38"/>
      <c r="P22" s="8"/>
      <c r="Q22" s="8"/>
      <c r="R2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2001-02-12T13:18:06Z</dcterms:created>
  <dc:creator>Citizens User</dc:creator>
  <dc:description/>
  <dc:language>en-US</dc:language>
  <cp:lastModifiedBy>Citizens User</cp:lastModifiedBy>
  <cp:revision>0</cp:revision>
  <dc:subject/>
  <dc:title/>
</cp:coreProperties>
</file>